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四国中央市バドミントン協会\youkou kekka\kawanoekurabutaikou\kekka\"/>
    </mc:Choice>
  </mc:AlternateContent>
  <xr:revisionPtr revIDLastSave="0" documentId="13_ncr:1_{E4A3A618-6E9A-427E-9535-152F026D578C}" xr6:coauthVersionLast="47" xr6:coauthVersionMax="47" xr10:uidLastSave="{00000000-0000-0000-0000-000000000000}"/>
  <bookViews>
    <workbookView xWindow="-108" yWindow="-108" windowWidth="23256" windowHeight="12576" tabRatio="853" xr2:uid="{690E1286-44AF-4B14-8C1C-F1DA6BAF9E47}"/>
  </bookViews>
  <sheets>
    <sheet name="結果" sheetId="306" r:id="rId1"/>
  </sheets>
  <definedNames>
    <definedName name="_xlnm.Print_Area" localSheetId="0">結果!$A$1:$BL$320</definedName>
  </definedNames>
  <calcPr calcId="191029"/>
</workbook>
</file>

<file path=xl/calcChain.xml><?xml version="1.0" encoding="utf-8"?>
<calcChain xmlns="http://schemas.openxmlformats.org/spreadsheetml/2006/main">
  <c r="S268" i="306" l="1"/>
  <c r="Q268" i="306"/>
  <c r="R268" i="306" s="1"/>
  <c r="P268" i="306"/>
  <c r="O268" i="306"/>
  <c r="M268" i="306"/>
  <c r="N268" i="306" s="1"/>
  <c r="K268" i="306"/>
  <c r="I268" i="306"/>
  <c r="J268" i="306" s="1"/>
  <c r="H268" i="306"/>
  <c r="G268" i="306"/>
  <c r="E268" i="306"/>
  <c r="F268" i="306" s="1"/>
  <c r="S267" i="306"/>
  <c r="Q267" i="306"/>
  <c r="R267" i="306" s="1"/>
  <c r="P267" i="306"/>
  <c r="O267" i="306"/>
  <c r="M267" i="306"/>
  <c r="N267" i="306" s="1"/>
  <c r="K267" i="306"/>
  <c r="I267" i="306"/>
  <c r="J267" i="306" s="1"/>
  <c r="H267" i="306"/>
  <c r="G267" i="306"/>
  <c r="E267" i="306"/>
  <c r="F267" i="306" s="1"/>
  <c r="S266" i="306"/>
  <c r="Q266" i="306"/>
  <c r="R266" i="306" s="1"/>
  <c r="O266" i="306"/>
  <c r="M266" i="306"/>
  <c r="N266" i="306" s="1"/>
  <c r="K266" i="306"/>
  <c r="I266" i="306"/>
  <c r="J266" i="306" s="1"/>
  <c r="G266" i="306"/>
  <c r="E266" i="306"/>
  <c r="V265" i="306"/>
  <c r="T268" i="306" s="1"/>
  <c r="O265" i="306"/>
  <c r="M265" i="306"/>
  <c r="N265" i="306" s="1"/>
  <c r="L268" i="306" s="1"/>
  <c r="L265" i="306"/>
  <c r="K265" i="306"/>
  <c r="I265" i="306"/>
  <c r="J265" i="306" s="1"/>
  <c r="G265" i="306"/>
  <c r="E265" i="306"/>
  <c r="F265" i="306" s="1"/>
  <c r="V264" i="306"/>
  <c r="T267" i="306" s="1"/>
  <c r="O264" i="306"/>
  <c r="M264" i="306"/>
  <c r="N264" i="306" s="1"/>
  <c r="L267" i="306" s="1"/>
  <c r="L264" i="306"/>
  <c r="K264" i="306"/>
  <c r="I264" i="306"/>
  <c r="J264" i="306" s="1"/>
  <c r="G264" i="306"/>
  <c r="E264" i="306"/>
  <c r="F264" i="306" s="1"/>
  <c r="X263" i="306"/>
  <c r="T266" i="306" s="1"/>
  <c r="V263" i="306"/>
  <c r="O263" i="306"/>
  <c r="M263" i="306"/>
  <c r="N263" i="306" s="1"/>
  <c r="K263" i="306"/>
  <c r="I263" i="306"/>
  <c r="J263" i="306" s="1"/>
  <c r="G263" i="306"/>
  <c r="E263" i="306"/>
  <c r="F263" i="306" s="1"/>
  <c r="V262" i="306"/>
  <c r="R262" i="306"/>
  <c r="P265" i="306" s="1"/>
  <c r="K262" i="306"/>
  <c r="I262" i="306"/>
  <c r="J262" i="306" s="1"/>
  <c r="H265" i="306" s="1"/>
  <c r="H262" i="306"/>
  <c r="G262" i="306"/>
  <c r="E262" i="306"/>
  <c r="F262" i="306" s="1"/>
  <c r="V261" i="306"/>
  <c r="R261" i="306"/>
  <c r="P264" i="306" s="1"/>
  <c r="K261" i="306"/>
  <c r="I261" i="306"/>
  <c r="J261" i="306" s="1"/>
  <c r="H264" i="306" s="1"/>
  <c r="H261" i="306"/>
  <c r="G261" i="306"/>
  <c r="E261" i="306"/>
  <c r="F261" i="306" s="1"/>
  <c r="X260" i="306"/>
  <c r="P266" i="306" s="1"/>
  <c r="V260" i="306"/>
  <c r="T260" i="306"/>
  <c r="P263" i="306" s="1"/>
  <c r="R260" i="306"/>
  <c r="K260" i="306"/>
  <c r="I260" i="306"/>
  <c r="J260" i="306" s="1"/>
  <c r="G260" i="306"/>
  <c r="E260" i="306"/>
  <c r="V259" i="306"/>
  <c r="R259" i="306"/>
  <c r="N259" i="306"/>
  <c r="L262" i="306" s="1"/>
  <c r="G259" i="306"/>
  <c r="E259" i="306"/>
  <c r="F259" i="306" s="1"/>
  <c r="V258" i="306"/>
  <c r="R258" i="306"/>
  <c r="N258" i="306"/>
  <c r="L261" i="306" s="1"/>
  <c r="G258" i="306"/>
  <c r="E258" i="306"/>
  <c r="F258" i="306" s="1"/>
  <c r="X257" i="306"/>
  <c r="L266" i="306" s="1"/>
  <c r="V257" i="306"/>
  <c r="T257" i="306"/>
  <c r="L263" i="306" s="1"/>
  <c r="R257" i="306"/>
  <c r="P257" i="306"/>
  <c r="L260" i="306" s="1"/>
  <c r="N257" i="306"/>
  <c r="G257" i="306"/>
  <c r="E257" i="306"/>
  <c r="F257" i="306" s="1"/>
  <c r="V256" i="306"/>
  <c r="R256" i="306"/>
  <c r="N256" i="306"/>
  <c r="J256" i="306"/>
  <c r="H259" i="306" s="1"/>
  <c r="AJ255" i="306"/>
  <c r="AI255" i="306"/>
  <c r="AG255" i="306"/>
  <c r="AF255" i="306"/>
  <c r="V255" i="306"/>
  <c r="R255" i="306"/>
  <c r="N255" i="306"/>
  <c r="J255" i="306"/>
  <c r="H258" i="306" s="1"/>
  <c r="X254" i="306"/>
  <c r="H266" i="306" s="1"/>
  <c r="V254" i="306"/>
  <c r="T254" i="306"/>
  <c r="H263" i="306" s="1"/>
  <c r="R254" i="306"/>
  <c r="P254" i="306"/>
  <c r="H260" i="306" s="1"/>
  <c r="N254" i="306"/>
  <c r="L254" i="306"/>
  <c r="H257" i="306" s="1"/>
  <c r="J254" i="306"/>
  <c r="S248" i="306"/>
  <c r="Q248" i="306"/>
  <c r="R248" i="306" s="1"/>
  <c r="P248" i="306"/>
  <c r="O248" i="306"/>
  <c r="M248" i="306"/>
  <c r="N248" i="306" s="1"/>
  <c r="K248" i="306"/>
  <c r="I248" i="306"/>
  <c r="J248" i="306" s="1"/>
  <c r="H248" i="306"/>
  <c r="G248" i="306"/>
  <c r="E248" i="306"/>
  <c r="F248" i="306" s="1"/>
  <c r="S247" i="306"/>
  <c r="Q247" i="306"/>
  <c r="R247" i="306" s="1"/>
  <c r="P247" i="306"/>
  <c r="O247" i="306"/>
  <c r="M247" i="306"/>
  <c r="N247" i="306" s="1"/>
  <c r="K247" i="306"/>
  <c r="I247" i="306"/>
  <c r="J247" i="306" s="1"/>
  <c r="H247" i="306"/>
  <c r="G247" i="306"/>
  <c r="E247" i="306"/>
  <c r="F247" i="306" s="1"/>
  <c r="S246" i="306"/>
  <c r="Q246" i="306"/>
  <c r="R246" i="306" s="1"/>
  <c r="O246" i="306"/>
  <c r="M246" i="306"/>
  <c r="N246" i="306" s="1"/>
  <c r="K246" i="306"/>
  <c r="I246" i="306"/>
  <c r="J246" i="306" s="1"/>
  <c r="G246" i="306"/>
  <c r="E246" i="306"/>
  <c r="V245" i="306"/>
  <c r="T248" i="306" s="1"/>
  <c r="O245" i="306"/>
  <c r="M245" i="306"/>
  <c r="N245" i="306" s="1"/>
  <c r="L248" i="306" s="1"/>
  <c r="L245" i="306"/>
  <c r="K245" i="306"/>
  <c r="I245" i="306"/>
  <c r="J245" i="306" s="1"/>
  <c r="G245" i="306"/>
  <c r="E245" i="306"/>
  <c r="F245" i="306" s="1"/>
  <c r="V244" i="306"/>
  <c r="T247" i="306" s="1"/>
  <c r="O244" i="306"/>
  <c r="M244" i="306"/>
  <c r="N244" i="306" s="1"/>
  <c r="L247" i="306" s="1"/>
  <c r="L244" i="306"/>
  <c r="K244" i="306"/>
  <c r="I244" i="306"/>
  <c r="J244" i="306" s="1"/>
  <c r="G244" i="306"/>
  <c r="E244" i="306"/>
  <c r="F244" i="306" s="1"/>
  <c r="X243" i="306"/>
  <c r="T246" i="306" s="1"/>
  <c r="V243" i="306"/>
  <c r="O243" i="306"/>
  <c r="M243" i="306"/>
  <c r="N243" i="306" s="1"/>
  <c r="K243" i="306"/>
  <c r="I243" i="306"/>
  <c r="J243" i="306" s="1"/>
  <c r="G243" i="306"/>
  <c r="E243" i="306"/>
  <c r="F243" i="306" s="1"/>
  <c r="V242" i="306"/>
  <c r="R242" i="306"/>
  <c r="P245" i="306" s="1"/>
  <c r="K242" i="306"/>
  <c r="I242" i="306"/>
  <c r="J242" i="306" s="1"/>
  <c r="H245" i="306" s="1"/>
  <c r="H242" i="306"/>
  <c r="G242" i="306"/>
  <c r="E242" i="306"/>
  <c r="F242" i="306" s="1"/>
  <c r="V241" i="306"/>
  <c r="R241" i="306"/>
  <c r="P244" i="306" s="1"/>
  <c r="K241" i="306"/>
  <c r="I241" i="306"/>
  <c r="J241" i="306" s="1"/>
  <c r="H244" i="306" s="1"/>
  <c r="H241" i="306"/>
  <c r="G241" i="306"/>
  <c r="E241" i="306"/>
  <c r="F241" i="306" s="1"/>
  <c r="X240" i="306"/>
  <c r="P246" i="306" s="1"/>
  <c r="V240" i="306"/>
  <c r="T240" i="306"/>
  <c r="P243" i="306" s="1"/>
  <c r="R240" i="306"/>
  <c r="K240" i="306"/>
  <c r="I240" i="306"/>
  <c r="J240" i="306" s="1"/>
  <c r="G240" i="306"/>
  <c r="E240" i="306"/>
  <c r="F240" i="306" s="1"/>
  <c r="V239" i="306"/>
  <c r="R239" i="306"/>
  <c r="N239" i="306"/>
  <c r="L242" i="306" s="1"/>
  <c r="G239" i="306"/>
  <c r="E239" i="306"/>
  <c r="V238" i="306"/>
  <c r="R238" i="306"/>
  <c r="N238" i="306"/>
  <c r="L241" i="306" s="1"/>
  <c r="G238" i="306"/>
  <c r="E238" i="306"/>
  <c r="F238" i="306" s="1"/>
  <c r="X237" i="306"/>
  <c r="L246" i="306" s="1"/>
  <c r="V237" i="306"/>
  <c r="T237" i="306"/>
  <c r="L243" i="306" s="1"/>
  <c r="R237" i="306"/>
  <c r="P237" i="306"/>
  <c r="L240" i="306" s="1"/>
  <c r="N237" i="306"/>
  <c r="G237" i="306"/>
  <c r="E237" i="306"/>
  <c r="V236" i="306"/>
  <c r="R236" i="306"/>
  <c r="N236" i="306"/>
  <c r="J236" i="306"/>
  <c r="H239" i="306" s="1"/>
  <c r="AJ235" i="306"/>
  <c r="AI235" i="306"/>
  <c r="AG235" i="306"/>
  <c r="AF235" i="306"/>
  <c r="V235" i="306"/>
  <c r="R235" i="306"/>
  <c r="N235" i="306"/>
  <c r="J235" i="306"/>
  <c r="H238" i="306" s="1"/>
  <c r="X234" i="306"/>
  <c r="H246" i="306" s="1"/>
  <c r="V234" i="306"/>
  <c r="T234" i="306"/>
  <c r="H243" i="306" s="1"/>
  <c r="R234" i="306"/>
  <c r="P234" i="306"/>
  <c r="H240" i="306" s="1"/>
  <c r="N234" i="306"/>
  <c r="L234" i="306"/>
  <c r="H237" i="306" s="1"/>
  <c r="J234" i="306"/>
  <c r="O185" i="306"/>
  <c r="M185" i="306"/>
  <c r="N185" i="306" s="1"/>
  <c r="L185" i="306"/>
  <c r="K185" i="306"/>
  <c r="I185" i="306"/>
  <c r="J185" i="306" s="1"/>
  <c r="G185" i="306"/>
  <c r="E185" i="306"/>
  <c r="F185" i="306" s="1"/>
  <c r="O184" i="306"/>
  <c r="M184" i="306"/>
  <c r="N184" i="306" s="1"/>
  <c r="L184" i="306"/>
  <c r="K184" i="306"/>
  <c r="I184" i="306"/>
  <c r="J184" i="306" s="1"/>
  <c r="G184" i="306"/>
  <c r="E184" i="306"/>
  <c r="F184" i="306" s="1"/>
  <c r="O183" i="306"/>
  <c r="M183" i="306"/>
  <c r="N183" i="306" s="1"/>
  <c r="K183" i="306"/>
  <c r="I183" i="306"/>
  <c r="J183" i="306" s="1"/>
  <c r="G183" i="306"/>
  <c r="E183" i="306"/>
  <c r="R182" i="306"/>
  <c r="P185" i="306" s="1"/>
  <c r="K182" i="306"/>
  <c r="I182" i="306"/>
  <c r="J182" i="306" s="1"/>
  <c r="H185" i="306" s="1"/>
  <c r="H182" i="306"/>
  <c r="G182" i="306"/>
  <c r="E182" i="306"/>
  <c r="F182" i="306" s="1"/>
  <c r="R181" i="306"/>
  <c r="P184" i="306" s="1"/>
  <c r="K181" i="306"/>
  <c r="I181" i="306"/>
  <c r="J181" i="306" s="1"/>
  <c r="H184" i="306" s="1"/>
  <c r="H181" i="306"/>
  <c r="G181" i="306"/>
  <c r="E181" i="306"/>
  <c r="F181" i="306" s="1"/>
  <c r="T180" i="306"/>
  <c r="P183" i="306" s="1"/>
  <c r="R180" i="306"/>
  <c r="K180" i="306"/>
  <c r="I180" i="306"/>
  <c r="J180" i="306" s="1"/>
  <c r="G180" i="306"/>
  <c r="E180" i="306"/>
  <c r="F180" i="306" s="1"/>
  <c r="R179" i="306"/>
  <c r="N179" i="306"/>
  <c r="L182" i="306" s="1"/>
  <c r="G179" i="306"/>
  <c r="E179" i="306"/>
  <c r="F179" i="306" s="1"/>
  <c r="R178" i="306"/>
  <c r="N178" i="306"/>
  <c r="L181" i="306" s="1"/>
  <c r="G178" i="306"/>
  <c r="E178" i="306"/>
  <c r="F178" i="306" s="1"/>
  <c r="T177" i="306"/>
  <c r="L183" i="306" s="1"/>
  <c r="R177" i="306"/>
  <c r="P177" i="306"/>
  <c r="L180" i="306" s="1"/>
  <c r="N177" i="306"/>
  <c r="G177" i="306"/>
  <c r="E177" i="306"/>
  <c r="R176" i="306"/>
  <c r="N176" i="306"/>
  <c r="J176" i="306"/>
  <c r="H179" i="306" s="1"/>
  <c r="AF175" i="306"/>
  <c r="AE175" i="306"/>
  <c r="AC175" i="306"/>
  <c r="AB175" i="306"/>
  <c r="R175" i="306"/>
  <c r="N175" i="306"/>
  <c r="J175" i="306"/>
  <c r="H178" i="306" s="1"/>
  <c r="T174" i="306"/>
  <c r="H183" i="306" s="1"/>
  <c r="R174" i="306"/>
  <c r="P174" i="306"/>
  <c r="H180" i="306" s="1"/>
  <c r="N174" i="306"/>
  <c r="L174" i="306"/>
  <c r="H177" i="306" s="1"/>
  <c r="J174" i="306"/>
  <c r="O170" i="306"/>
  <c r="M170" i="306"/>
  <c r="N170" i="306" s="1"/>
  <c r="L170" i="306"/>
  <c r="K170" i="306"/>
  <c r="I170" i="306"/>
  <c r="J170" i="306" s="1"/>
  <c r="G170" i="306"/>
  <c r="E170" i="306"/>
  <c r="F170" i="306" s="1"/>
  <c r="O169" i="306"/>
  <c r="M169" i="306"/>
  <c r="N169" i="306" s="1"/>
  <c r="L169" i="306"/>
  <c r="K169" i="306"/>
  <c r="I169" i="306"/>
  <c r="G169" i="306"/>
  <c r="E169" i="306"/>
  <c r="F169" i="306" s="1"/>
  <c r="O168" i="306"/>
  <c r="M168" i="306"/>
  <c r="N168" i="306" s="1"/>
  <c r="K168" i="306"/>
  <c r="I168" i="306"/>
  <c r="J168" i="306" s="1"/>
  <c r="G168" i="306"/>
  <c r="E168" i="306"/>
  <c r="R167" i="306"/>
  <c r="P170" i="306" s="1"/>
  <c r="K167" i="306"/>
  <c r="I167" i="306"/>
  <c r="J167" i="306" s="1"/>
  <c r="H170" i="306" s="1"/>
  <c r="H167" i="306"/>
  <c r="G167" i="306"/>
  <c r="E167" i="306"/>
  <c r="F167" i="306" s="1"/>
  <c r="R166" i="306"/>
  <c r="P169" i="306" s="1"/>
  <c r="K166" i="306"/>
  <c r="I166" i="306"/>
  <c r="J166" i="306" s="1"/>
  <c r="H169" i="306" s="1"/>
  <c r="H166" i="306"/>
  <c r="G166" i="306"/>
  <c r="E166" i="306"/>
  <c r="F166" i="306" s="1"/>
  <c r="T165" i="306"/>
  <c r="P168" i="306" s="1"/>
  <c r="R165" i="306"/>
  <c r="K165" i="306"/>
  <c r="I165" i="306"/>
  <c r="J165" i="306" s="1"/>
  <c r="G165" i="306"/>
  <c r="E165" i="306"/>
  <c r="F165" i="306" s="1"/>
  <c r="R164" i="306"/>
  <c r="N164" i="306"/>
  <c r="L167" i="306" s="1"/>
  <c r="G164" i="306"/>
  <c r="E164" i="306"/>
  <c r="F164" i="306" s="1"/>
  <c r="R163" i="306"/>
  <c r="N163" i="306"/>
  <c r="L166" i="306" s="1"/>
  <c r="G163" i="306"/>
  <c r="E163" i="306"/>
  <c r="F163" i="306" s="1"/>
  <c r="T162" i="306"/>
  <c r="L168" i="306" s="1"/>
  <c r="R162" i="306"/>
  <c r="P162" i="306"/>
  <c r="L165" i="306" s="1"/>
  <c r="N162" i="306"/>
  <c r="G162" i="306"/>
  <c r="E162" i="306"/>
  <c r="R161" i="306"/>
  <c r="N161" i="306"/>
  <c r="J161" i="306"/>
  <c r="H164" i="306" s="1"/>
  <c r="AF160" i="306"/>
  <c r="AE160" i="306"/>
  <c r="AC160" i="306"/>
  <c r="AB160" i="306"/>
  <c r="R160" i="306"/>
  <c r="N160" i="306"/>
  <c r="J160" i="306"/>
  <c r="H163" i="306" s="1"/>
  <c r="T159" i="306"/>
  <c r="H168" i="306" s="1"/>
  <c r="R159" i="306"/>
  <c r="P159" i="306"/>
  <c r="H165" i="306" s="1"/>
  <c r="N159" i="306"/>
  <c r="L159" i="306"/>
  <c r="H162" i="306" s="1"/>
  <c r="J159" i="306"/>
  <c r="O155" i="306"/>
  <c r="M155" i="306"/>
  <c r="N155" i="306" s="1"/>
  <c r="L155" i="306"/>
  <c r="K155" i="306"/>
  <c r="I155" i="306"/>
  <c r="J155" i="306" s="1"/>
  <c r="G155" i="306"/>
  <c r="E155" i="306"/>
  <c r="F155" i="306" s="1"/>
  <c r="O154" i="306"/>
  <c r="M154" i="306"/>
  <c r="N154" i="306" s="1"/>
  <c r="L154" i="306"/>
  <c r="K154" i="306"/>
  <c r="I154" i="306"/>
  <c r="J154" i="306" s="1"/>
  <c r="G154" i="306"/>
  <c r="E154" i="306"/>
  <c r="F154" i="306" s="1"/>
  <c r="O153" i="306"/>
  <c r="M153" i="306"/>
  <c r="N153" i="306" s="1"/>
  <c r="K153" i="306"/>
  <c r="I153" i="306"/>
  <c r="J153" i="306" s="1"/>
  <c r="G153" i="306"/>
  <c r="E153" i="306"/>
  <c r="R152" i="306"/>
  <c r="P155" i="306" s="1"/>
  <c r="K152" i="306"/>
  <c r="I152" i="306"/>
  <c r="J152" i="306" s="1"/>
  <c r="H155" i="306" s="1"/>
  <c r="H152" i="306"/>
  <c r="G152" i="306"/>
  <c r="E152" i="306"/>
  <c r="F152" i="306" s="1"/>
  <c r="R151" i="306"/>
  <c r="P154" i="306" s="1"/>
  <c r="K151" i="306"/>
  <c r="I151" i="306"/>
  <c r="J151" i="306" s="1"/>
  <c r="H154" i="306" s="1"/>
  <c r="H151" i="306"/>
  <c r="G151" i="306"/>
  <c r="E151" i="306"/>
  <c r="F151" i="306" s="1"/>
  <c r="T150" i="306"/>
  <c r="P153" i="306" s="1"/>
  <c r="R150" i="306"/>
  <c r="K150" i="306"/>
  <c r="I150" i="306"/>
  <c r="J150" i="306" s="1"/>
  <c r="G150" i="306"/>
  <c r="E150" i="306"/>
  <c r="R149" i="306"/>
  <c r="N149" i="306"/>
  <c r="L152" i="306" s="1"/>
  <c r="G149" i="306"/>
  <c r="E149" i="306"/>
  <c r="F149" i="306" s="1"/>
  <c r="R148" i="306"/>
  <c r="N148" i="306"/>
  <c r="L151" i="306" s="1"/>
  <c r="G148" i="306"/>
  <c r="E148" i="306"/>
  <c r="F148" i="306" s="1"/>
  <c r="T147" i="306"/>
  <c r="L153" i="306" s="1"/>
  <c r="R147" i="306"/>
  <c r="P147" i="306"/>
  <c r="L150" i="306" s="1"/>
  <c r="N147" i="306"/>
  <c r="G147" i="306"/>
  <c r="E147" i="306"/>
  <c r="R146" i="306"/>
  <c r="N146" i="306"/>
  <c r="J146" i="306"/>
  <c r="H149" i="306" s="1"/>
  <c r="AF145" i="306"/>
  <c r="AE145" i="306"/>
  <c r="AC145" i="306"/>
  <c r="AB145" i="306"/>
  <c r="R145" i="306"/>
  <c r="N145" i="306"/>
  <c r="J145" i="306"/>
  <c r="H148" i="306" s="1"/>
  <c r="T144" i="306"/>
  <c r="H153" i="306" s="1"/>
  <c r="R144" i="306"/>
  <c r="P144" i="306"/>
  <c r="H150" i="306" s="1"/>
  <c r="N144" i="306"/>
  <c r="L144" i="306"/>
  <c r="H147" i="306" s="1"/>
  <c r="J144" i="306"/>
  <c r="K102" i="306"/>
  <c r="I102" i="306"/>
  <c r="J102" i="306" s="1"/>
  <c r="H102" i="306"/>
  <c r="G102" i="306"/>
  <c r="E102" i="306"/>
  <c r="F102" i="306" s="1"/>
  <c r="K101" i="306"/>
  <c r="I101" i="306"/>
  <c r="J101" i="306" s="1"/>
  <c r="H101" i="306"/>
  <c r="G101" i="306"/>
  <c r="E101" i="306"/>
  <c r="F101" i="306" s="1"/>
  <c r="K100" i="306"/>
  <c r="I100" i="306"/>
  <c r="J100" i="306" s="1"/>
  <c r="G100" i="306"/>
  <c r="E100" i="306"/>
  <c r="N99" i="306"/>
  <c r="L102" i="306" s="1"/>
  <c r="G99" i="306"/>
  <c r="E99" i="306"/>
  <c r="F99" i="306" s="1"/>
  <c r="N98" i="306"/>
  <c r="L101" i="306" s="1"/>
  <c r="G98" i="306"/>
  <c r="E98" i="306"/>
  <c r="F98" i="306" s="1"/>
  <c r="P97" i="306"/>
  <c r="L100" i="306" s="1"/>
  <c r="N97" i="306"/>
  <c r="G97" i="306"/>
  <c r="E97" i="306"/>
  <c r="F97" i="306" s="1"/>
  <c r="N96" i="306"/>
  <c r="J96" i="306"/>
  <c r="H99" i="306" s="1"/>
  <c r="AB95" i="306"/>
  <c r="AA95" i="306"/>
  <c r="Y95" i="306"/>
  <c r="X95" i="306"/>
  <c r="N95" i="306"/>
  <c r="J95" i="306"/>
  <c r="H98" i="306" s="1"/>
  <c r="P94" i="306"/>
  <c r="H100" i="306" s="1"/>
  <c r="N94" i="306"/>
  <c r="L94" i="306"/>
  <c r="H97" i="306" s="1"/>
  <c r="J94" i="306"/>
  <c r="K90" i="306"/>
  <c r="I90" i="306"/>
  <c r="J90" i="306" s="1"/>
  <c r="H90" i="306"/>
  <c r="G90" i="306"/>
  <c r="E90" i="306"/>
  <c r="F90" i="306" s="1"/>
  <c r="K89" i="306"/>
  <c r="I89" i="306"/>
  <c r="J89" i="306" s="1"/>
  <c r="H89" i="306"/>
  <c r="G89" i="306"/>
  <c r="E89" i="306"/>
  <c r="F89" i="306" s="1"/>
  <c r="K88" i="306"/>
  <c r="I88" i="306"/>
  <c r="J88" i="306" s="1"/>
  <c r="G88" i="306"/>
  <c r="E88" i="306"/>
  <c r="F88" i="306" s="1"/>
  <c r="N87" i="306"/>
  <c r="L90" i="306" s="1"/>
  <c r="G87" i="306"/>
  <c r="E87" i="306"/>
  <c r="F87" i="306" s="1"/>
  <c r="N86" i="306"/>
  <c r="L89" i="306" s="1"/>
  <c r="G86" i="306"/>
  <c r="E86" i="306"/>
  <c r="F86" i="306" s="1"/>
  <c r="P85" i="306"/>
  <c r="L88" i="306" s="1"/>
  <c r="N85" i="306"/>
  <c r="G85" i="306"/>
  <c r="E85" i="306"/>
  <c r="F85" i="306" s="1"/>
  <c r="N84" i="306"/>
  <c r="J84" i="306"/>
  <c r="H87" i="306" s="1"/>
  <c r="AB83" i="306"/>
  <c r="AA83" i="306"/>
  <c r="Y83" i="306"/>
  <c r="X83" i="306"/>
  <c r="N83" i="306"/>
  <c r="J83" i="306"/>
  <c r="H86" i="306" s="1"/>
  <c r="P82" i="306"/>
  <c r="H88" i="306" s="1"/>
  <c r="N82" i="306"/>
  <c r="L82" i="306"/>
  <c r="H85" i="306" s="1"/>
  <c r="J82" i="306"/>
  <c r="K39" i="306"/>
  <c r="I39" i="306"/>
  <c r="J39" i="306" s="1"/>
  <c r="H39" i="306"/>
  <c r="G39" i="306"/>
  <c r="E39" i="306"/>
  <c r="F39" i="306" s="1"/>
  <c r="K38" i="306"/>
  <c r="I38" i="306"/>
  <c r="J38" i="306" s="1"/>
  <c r="H38" i="306"/>
  <c r="G38" i="306"/>
  <c r="E38" i="306"/>
  <c r="F38" i="306" s="1"/>
  <c r="K37" i="306"/>
  <c r="I37" i="306"/>
  <c r="J37" i="306" s="1"/>
  <c r="G37" i="306"/>
  <c r="E37" i="306"/>
  <c r="N36" i="306"/>
  <c r="L39" i="306" s="1"/>
  <c r="G36" i="306"/>
  <c r="E36" i="306"/>
  <c r="F36" i="306" s="1"/>
  <c r="N35" i="306"/>
  <c r="L38" i="306" s="1"/>
  <c r="G35" i="306"/>
  <c r="E35" i="306"/>
  <c r="F35" i="306" s="1"/>
  <c r="P34" i="306"/>
  <c r="L37" i="306" s="1"/>
  <c r="N34" i="306"/>
  <c r="G34" i="306"/>
  <c r="E34" i="306"/>
  <c r="F34" i="306" s="1"/>
  <c r="N33" i="306"/>
  <c r="J33" i="306"/>
  <c r="H36" i="306" s="1"/>
  <c r="AB32" i="306"/>
  <c r="AA32" i="306"/>
  <c r="Y32" i="306"/>
  <c r="X32" i="306"/>
  <c r="N32" i="306"/>
  <c r="J32" i="306"/>
  <c r="H35" i="306" s="1"/>
  <c r="P31" i="306"/>
  <c r="H37" i="306" s="1"/>
  <c r="N31" i="306"/>
  <c r="L31" i="306"/>
  <c r="H34" i="306" s="1"/>
  <c r="J31" i="306"/>
  <c r="AA20" i="306"/>
  <c r="AB20" i="306"/>
  <c r="K27" i="306"/>
  <c r="I27" i="306"/>
  <c r="J27" i="306" s="1"/>
  <c r="H27" i="306"/>
  <c r="G27" i="306"/>
  <c r="E27" i="306"/>
  <c r="F27" i="306" s="1"/>
  <c r="K26" i="306"/>
  <c r="I26" i="306"/>
  <c r="J26" i="306" s="1"/>
  <c r="H26" i="306"/>
  <c r="G26" i="306"/>
  <c r="E26" i="306"/>
  <c r="F26" i="306" s="1"/>
  <c r="K25" i="306"/>
  <c r="I25" i="306"/>
  <c r="J25" i="306" s="1"/>
  <c r="G25" i="306"/>
  <c r="E25" i="306"/>
  <c r="F25" i="306" s="1"/>
  <c r="N24" i="306"/>
  <c r="L27" i="306" s="1"/>
  <c r="G24" i="306"/>
  <c r="E24" i="306"/>
  <c r="F24" i="306" s="1"/>
  <c r="N23" i="306"/>
  <c r="L26" i="306" s="1"/>
  <c r="G23" i="306"/>
  <c r="E23" i="306"/>
  <c r="F23" i="306" s="1"/>
  <c r="P22" i="306"/>
  <c r="L25" i="306" s="1"/>
  <c r="N22" i="306"/>
  <c r="G22" i="306"/>
  <c r="E22" i="306"/>
  <c r="F22" i="306" s="1"/>
  <c r="N21" i="306"/>
  <c r="J21" i="306"/>
  <c r="H24" i="306" s="1"/>
  <c r="Y20" i="306"/>
  <c r="X20" i="306"/>
  <c r="N20" i="306"/>
  <c r="J20" i="306"/>
  <c r="H23" i="306" s="1"/>
  <c r="P19" i="306"/>
  <c r="N19" i="306"/>
  <c r="L19" i="306"/>
  <c r="H22" i="306" s="1"/>
  <c r="J19" i="306"/>
  <c r="C37" i="306"/>
  <c r="C25" i="306"/>
  <c r="C34" i="306"/>
  <c r="C22" i="306"/>
  <c r="C31" i="306"/>
  <c r="C19" i="306"/>
  <c r="AH255" i="306" l="1"/>
  <c r="AK255" i="306"/>
  <c r="AJ258" i="306"/>
  <c r="AF264" i="306"/>
  <c r="AD258" i="306"/>
  <c r="Y259" i="306" s="1"/>
  <c r="AI261" i="306"/>
  <c r="AJ267" i="306"/>
  <c r="AI258" i="306"/>
  <c r="AJ261" i="306"/>
  <c r="AJ264" i="306"/>
  <c r="AG267" i="306"/>
  <c r="AE255" i="306"/>
  <c r="AA256" i="306" s="1"/>
  <c r="AD264" i="306"/>
  <c r="Y265" i="306" s="1"/>
  <c r="AE264" i="306"/>
  <c r="AA265" i="306" s="1"/>
  <c r="AF267" i="306"/>
  <c r="AD255" i="306"/>
  <c r="Y256" i="306" s="1"/>
  <c r="AE258" i="306"/>
  <c r="AA259" i="306" s="1"/>
  <c r="AF261" i="306"/>
  <c r="AG264" i="306"/>
  <c r="AF258" i="306"/>
  <c r="F260" i="306"/>
  <c r="AG261" i="306"/>
  <c r="AI267" i="306"/>
  <c r="AG258" i="306"/>
  <c r="AI264" i="306"/>
  <c r="AK264" i="306" s="1"/>
  <c r="F266" i="306"/>
  <c r="AE267" i="306" s="1"/>
  <c r="AA268" i="306" s="1"/>
  <c r="AJ238" i="306"/>
  <c r="AH235" i="306"/>
  <c r="AG238" i="306"/>
  <c r="AE235" i="306"/>
  <c r="AA236" i="306" s="1"/>
  <c r="AJ247" i="306"/>
  <c r="AC95" i="306"/>
  <c r="AJ241" i="306"/>
  <c r="AJ244" i="306"/>
  <c r="AI238" i="306"/>
  <c r="AK238" i="306" s="1"/>
  <c r="AI241" i="306"/>
  <c r="F237" i="306"/>
  <c r="AF238" i="306"/>
  <c r="AK235" i="306"/>
  <c r="AE241" i="306"/>
  <c r="AA242" i="306" s="1"/>
  <c r="AD241" i="306"/>
  <c r="Y242" i="306" s="1"/>
  <c r="AD244" i="306"/>
  <c r="Y245" i="306" s="1"/>
  <c r="F246" i="306"/>
  <c r="AE247" i="306" s="1"/>
  <c r="AA248" i="306" s="1"/>
  <c r="AE244" i="306"/>
  <c r="AA245" i="306" s="1"/>
  <c r="AF247" i="306"/>
  <c r="AF244" i="306"/>
  <c r="AG247" i="306"/>
  <c r="AD235" i="306"/>
  <c r="Y236" i="306" s="1"/>
  <c r="F239" i="306"/>
  <c r="AF241" i="306"/>
  <c r="AG244" i="306"/>
  <c r="AG241" i="306"/>
  <c r="AI247" i="306"/>
  <c r="AI244" i="306"/>
  <c r="AG145" i="306"/>
  <c r="AF148" i="306"/>
  <c r="AE163" i="306"/>
  <c r="AD160" i="306"/>
  <c r="AA175" i="306"/>
  <c r="W176" i="306" s="1"/>
  <c r="AD175" i="306"/>
  <c r="AG175" i="306"/>
  <c r="AE169" i="306"/>
  <c r="F162" i="306"/>
  <c r="AA163" i="306" s="1"/>
  <c r="W164" i="306" s="1"/>
  <c r="AF163" i="306"/>
  <c r="AF166" i="306"/>
  <c r="AC163" i="306"/>
  <c r="AF169" i="306"/>
  <c r="Z175" i="306"/>
  <c r="U176" i="306" s="1"/>
  <c r="AE184" i="306"/>
  <c r="AC166" i="306"/>
  <c r="AF184" i="306"/>
  <c r="V95" i="306"/>
  <c r="Q96" i="306" s="1"/>
  <c r="AF154" i="306"/>
  <c r="J169" i="306"/>
  <c r="AB178" i="306"/>
  <c r="AE154" i="306"/>
  <c r="AA160" i="306"/>
  <c r="W161" i="306" s="1"/>
  <c r="AB163" i="306"/>
  <c r="F177" i="306"/>
  <c r="Z178" i="306" s="1"/>
  <c r="U179" i="306" s="1"/>
  <c r="AC178" i="306"/>
  <c r="AF181" i="306"/>
  <c r="AC181" i="306"/>
  <c r="Z145" i="306"/>
  <c r="U146" i="306" s="1"/>
  <c r="AC169" i="306"/>
  <c r="AA145" i="306"/>
  <c r="W146" i="306" s="1"/>
  <c r="AC148" i="306"/>
  <c r="AE151" i="306"/>
  <c r="F168" i="306"/>
  <c r="AD145" i="306"/>
  <c r="F150" i="306"/>
  <c r="AA151" i="306" s="1"/>
  <c r="W152" i="306" s="1"/>
  <c r="AG160" i="306"/>
  <c r="Z181" i="306"/>
  <c r="U182" i="306" s="1"/>
  <c r="AA181" i="306"/>
  <c r="W182" i="306" s="1"/>
  <c r="AE178" i="306"/>
  <c r="AB181" i="306"/>
  <c r="AF178" i="306"/>
  <c r="F183" i="306"/>
  <c r="AA184" i="306" s="1"/>
  <c r="W185" i="306" s="1"/>
  <c r="AE181" i="306"/>
  <c r="AB184" i="306"/>
  <c r="AC184" i="306"/>
  <c r="Z166" i="306"/>
  <c r="U167" i="306" s="1"/>
  <c r="AA166" i="306"/>
  <c r="W167" i="306" s="1"/>
  <c r="Z160" i="306"/>
  <c r="U161" i="306" s="1"/>
  <c r="AB166" i="306"/>
  <c r="AE166" i="306"/>
  <c r="AB169" i="306"/>
  <c r="AB148" i="306"/>
  <c r="AE148" i="306"/>
  <c r="AB151" i="306"/>
  <c r="AC151" i="306"/>
  <c r="F153" i="306"/>
  <c r="AA154" i="306" s="1"/>
  <c r="W155" i="306" s="1"/>
  <c r="AB154" i="306"/>
  <c r="AF151" i="306"/>
  <c r="AC154" i="306"/>
  <c r="F147" i="306"/>
  <c r="Z148" i="306" s="1"/>
  <c r="U149" i="306" s="1"/>
  <c r="W83" i="306"/>
  <c r="S84" i="306" s="1"/>
  <c r="Z83" i="306"/>
  <c r="AB89" i="306"/>
  <c r="AC83" i="306"/>
  <c r="V83" i="306"/>
  <c r="Q84" i="306" s="1"/>
  <c r="AB98" i="306"/>
  <c r="Z95" i="306"/>
  <c r="AB86" i="306"/>
  <c r="V89" i="306"/>
  <c r="Q90" i="306" s="1"/>
  <c r="AB101" i="306"/>
  <c r="W89" i="306"/>
  <c r="S90" i="306" s="1"/>
  <c r="V98" i="306"/>
  <c r="Q99" i="306" s="1"/>
  <c r="W98" i="306"/>
  <c r="S99" i="306" s="1"/>
  <c r="V86" i="306"/>
  <c r="Q87" i="306" s="1"/>
  <c r="W86" i="306"/>
  <c r="S87" i="306" s="1"/>
  <c r="X86" i="306"/>
  <c r="X101" i="306"/>
  <c r="X98" i="306"/>
  <c r="Y101" i="306"/>
  <c r="AA89" i="306"/>
  <c r="Y98" i="306"/>
  <c r="X89" i="306"/>
  <c r="Y89" i="306"/>
  <c r="W95" i="306"/>
  <c r="S96" i="306" s="1"/>
  <c r="AA86" i="306"/>
  <c r="AA101" i="306"/>
  <c r="Y86" i="306"/>
  <c r="AA98" i="306"/>
  <c r="F100" i="306"/>
  <c r="W101" i="306" s="1"/>
  <c r="S102" i="306" s="1"/>
  <c r="V32" i="306"/>
  <c r="Q33" i="306" s="1"/>
  <c r="W32" i="306"/>
  <c r="S33" i="306" s="1"/>
  <c r="V20" i="306"/>
  <c r="Q21" i="306" s="1"/>
  <c r="AB35" i="306"/>
  <c r="AB38" i="306"/>
  <c r="Z32" i="306"/>
  <c r="Y38" i="306"/>
  <c r="AC32" i="306"/>
  <c r="AB23" i="306"/>
  <c r="V35" i="306"/>
  <c r="Q36" i="306" s="1"/>
  <c r="W35" i="306"/>
  <c r="S36" i="306" s="1"/>
  <c r="X38" i="306"/>
  <c r="X35" i="306"/>
  <c r="Y35" i="306"/>
  <c r="AA38" i="306"/>
  <c r="AA35" i="306"/>
  <c r="F37" i="306"/>
  <c r="AB26" i="306"/>
  <c r="AC20" i="306"/>
  <c r="AA23" i="306"/>
  <c r="AA26" i="306"/>
  <c r="Z20" i="306"/>
  <c r="V23" i="306"/>
  <c r="Q24" i="306" s="1"/>
  <c r="W23" i="306"/>
  <c r="S24" i="306" s="1"/>
  <c r="X26" i="306"/>
  <c r="W20" i="306"/>
  <c r="S21" i="306" s="1"/>
  <c r="X23" i="306"/>
  <c r="H25" i="306"/>
  <c r="V26" i="306" s="1"/>
  <c r="Q27" i="306" s="1"/>
  <c r="Y26" i="306"/>
  <c r="Y23" i="306"/>
  <c r="AK267" i="306" l="1"/>
  <c r="AH264" i="306"/>
  <c r="AK258" i="306"/>
  <c r="AH267" i="306"/>
  <c r="AH238" i="306"/>
  <c r="AD267" i="306"/>
  <c r="Y268" i="306" s="1"/>
  <c r="AK261" i="306"/>
  <c r="AH261" i="306"/>
  <c r="AE261" i="306"/>
  <c r="AA262" i="306" s="1"/>
  <c r="AD261" i="306"/>
  <c r="Y262" i="306" s="1"/>
  <c r="AH258" i="306"/>
  <c r="Z163" i="306"/>
  <c r="U164" i="306" s="1"/>
  <c r="AK244" i="306"/>
  <c r="AK247" i="306"/>
  <c r="AK241" i="306"/>
  <c r="Z151" i="306"/>
  <c r="U152" i="306" s="1"/>
  <c r="AG154" i="306"/>
  <c r="Z169" i="306"/>
  <c r="U170" i="306" s="1"/>
  <c r="AD238" i="306"/>
  <c r="Y239" i="306" s="1"/>
  <c r="AH241" i="306"/>
  <c r="AD178" i="306"/>
  <c r="AD163" i="306"/>
  <c r="AG169" i="306"/>
  <c r="AA178" i="306"/>
  <c r="W179" i="306" s="1"/>
  <c r="AG148" i="306"/>
  <c r="AE238" i="306"/>
  <c r="AA239" i="306" s="1"/>
  <c r="AD247" i="306"/>
  <c r="Y248" i="306" s="1"/>
  <c r="AH244" i="306"/>
  <c r="AH247" i="306"/>
  <c r="AD166" i="306"/>
  <c r="AD169" i="306"/>
  <c r="AG163" i="306"/>
  <c r="AG184" i="306"/>
  <c r="AD148" i="306"/>
  <c r="AG166" i="306"/>
  <c r="AD181" i="306"/>
  <c r="Z154" i="306"/>
  <c r="U155" i="306" s="1"/>
  <c r="AA169" i="306"/>
  <c r="W170" i="306" s="1"/>
  <c r="AG151" i="306"/>
  <c r="AD184" i="306"/>
  <c r="AA148" i="306"/>
  <c r="W149" i="306" s="1"/>
  <c r="AG181" i="306"/>
  <c r="Z184" i="306"/>
  <c r="U185" i="306" s="1"/>
  <c r="AG178" i="306"/>
  <c r="AD154" i="306"/>
  <c r="AD151" i="306"/>
  <c r="V101" i="306"/>
  <c r="Q102" i="306" s="1"/>
  <c r="AC98" i="306"/>
  <c r="AC89" i="306"/>
  <c r="AC86" i="306"/>
  <c r="AC101" i="306"/>
  <c r="Z98" i="306"/>
  <c r="Z101" i="306"/>
  <c r="Z86" i="306"/>
  <c r="Z89" i="306"/>
  <c r="Z38" i="306"/>
  <c r="AC35" i="306"/>
  <c r="AC38" i="306"/>
  <c r="AC23" i="306"/>
  <c r="W38" i="306"/>
  <c r="S39" i="306" s="1"/>
  <c r="V38" i="306"/>
  <c r="Q39" i="306" s="1"/>
  <c r="Z35" i="306"/>
  <c r="AC26" i="306"/>
  <c r="W26" i="306"/>
  <c r="S27" i="306" s="1"/>
  <c r="Z26" i="306"/>
  <c r="Z23" i="306"/>
</calcChain>
</file>

<file path=xl/sharedStrings.xml><?xml version="1.0" encoding="utf-8"?>
<sst xmlns="http://schemas.openxmlformats.org/spreadsheetml/2006/main" count="2200" uniqueCount="570">
  <si>
    <t>2</t>
    <phoneticPr fontId="3"/>
  </si>
  <si>
    <t>4</t>
    <phoneticPr fontId="3"/>
  </si>
  <si>
    <t>5</t>
    <phoneticPr fontId="3"/>
  </si>
  <si>
    <t>3</t>
    <phoneticPr fontId="3"/>
  </si>
  <si>
    <t>1</t>
    <phoneticPr fontId="3"/>
  </si>
  <si>
    <t>得</t>
    <phoneticPr fontId="3"/>
  </si>
  <si>
    <t>順位</t>
  </si>
  <si>
    <t>(勝敗)</t>
  </si>
  <si>
    <t>勝敗</t>
    <rPh sb="0" eb="2">
      <t>ショウハイ</t>
    </rPh>
    <phoneticPr fontId="3"/>
  </si>
  <si>
    <t>得失ｾｯﾄ</t>
    <rPh sb="0" eb="2">
      <t>トクシツ</t>
    </rPh>
    <phoneticPr fontId="3"/>
  </si>
  <si>
    <t>勝</t>
    <rPh sb="0" eb="1">
      <t>カチ</t>
    </rPh>
    <phoneticPr fontId="3"/>
  </si>
  <si>
    <t>敗</t>
    <rPh sb="0" eb="1">
      <t>ハイ</t>
    </rPh>
    <phoneticPr fontId="3"/>
  </si>
  <si>
    <t>失</t>
    <rPh sb="0" eb="1">
      <t>シツ</t>
    </rPh>
    <phoneticPr fontId="3"/>
  </si>
  <si>
    <t>差</t>
    <rPh sb="0" eb="1">
      <t>サ</t>
    </rPh>
    <phoneticPr fontId="3"/>
  </si>
  <si>
    <t>勝</t>
    <rPh sb="0" eb="1">
      <t>カ</t>
    </rPh>
    <phoneticPr fontId="3"/>
  </si>
  <si>
    <t>たまてん</t>
  </si>
  <si>
    <t>松山</t>
    <rPh sb="0" eb="2">
      <t>マツヤマ</t>
    </rPh>
    <phoneticPr fontId="3"/>
  </si>
  <si>
    <t>新居浜</t>
    <rPh sb="0" eb="3">
      <t>ニイハマ</t>
    </rPh>
    <phoneticPr fontId="3"/>
  </si>
  <si>
    <t>-</t>
  </si>
  <si>
    <t>１部</t>
    <rPh sb="1" eb="2">
      <t>ブ</t>
    </rPh>
    <phoneticPr fontId="3"/>
  </si>
  <si>
    <t>１部Ａ</t>
    <phoneticPr fontId="3"/>
  </si>
  <si>
    <t>３部Ａ</t>
    <phoneticPr fontId="3"/>
  </si>
  <si>
    <t>リーグ戦の後、順位決定戦</t>
    <rPh sb="3" eb="4">
      <t>セン</t>
    </rPh>
    <rPh sb="5" eb="6">
      <t>ゴ</t>
    </rPh>
    <rPh sb="7" eb="9">
      <t>ジュンイ</t>
    </rPh>
    <rPh sb="9" eb="12">
      <t>ケッテイセン</t>
    </rPh>
    <phoneticPr fontId="3"/>
  </si>
  <si>
    <t>１位2位決定戦</t>
    <rPh sb="1" eb="2">
      <t>イ</t>
    </rPh>
    <rPh sb="3" eb="4">
      <t>イ</t>
    </rPh>
    <rPh sb="4" eb="7">
      <t>ケッテイセン</t>
    </rPh>
    <phoneticPr fontId="3"/>
  </si>
  <si>
    <t>3位4位決定戦</t>
    <rPh sb="1" eb="2">
      <t>イ</t>
    </rPh>
    <rPh sb="3" eb="4">
      <t>イ</t>
    </rPh>
    <rPh sb="4" eb="7">
      <t>ケッテイセン</t>
    </rPh>
    <phoneticPr fontId="3"/>
  </si>
  <si>
    <t>5位6位決定戦</t>
    <rPh sb="1" eb="2">
      <t>イ</t>
    </rPh>
    <rPh sb="3" eb="4">
      <t>イ</t>
    </rPh>
    <rPh sb="4" eb="7">
      <t>ケッテイセン</t>
    </rPh>
    <phoneticPr fontId="3"/>
  </si>
  <si>
    <t>Ａ１</t>
    <phoneticPr fontId="3"/>
  </si>
  <si>
    <t>Ｂ１</t>
    <phoneticPr fontId="3"/>
  </si>
  <si>
    <t>Ｂ２</t>
    <phoneticPr fontId="3"/>
  </si>
  <si>
    <t>Ｂ３</t>
    <phoneticPr fontId="3"/>
  </si>
  <si>
    <t>Ａ２</t>
    <phoneticPr fontId="3"/>
  </si>
  <si>
    <t>Ａ３</t>
    <phoneticPr fontId="3"/>
  </si>
  <si>
    <t>１部Ｂ</t>
    <phoneticPr fontId="3"/>
  </si>
  <si>
    <t>２部</t>
    <rPh sb="1" eb="2">
      <t>ブ</t>
    </rPh>
    <phoneticPr fontId="3"/>
  </si>
  <si>
    <t>２部Ａ</t>
    <phoneticPr fontId="3"/>
  </si>
  <si>
    <t>２部Ｂ</t>
    <phoneticPr fontId="3"/>
  </si>
  <si>
    <t>３部Ｂ</t>
    <phoneticPr fontId="3"/>
  </si>
  <si>
    <t>３部Ｃ</t>
    <phoneticPr fontId="3"/>
  </si>
  <si>
    <t>４部Ａ</t>
    <phoneticPr fontId="3"/>
  </si>
  <si>
    <t>４部Ｂ</t>
    <phoneticPr fontId="3"/>
  </si>
  <si>
    <t>増田麻理恵</t>
  </si>
  <si>
    <t>森里恵</t>
  </si>
  <si>
    <t>３部は、各リーグ戦のみで終了</t>
    <rPh sb="1" eb="2">
      <t>ブ</t>
    </rPh>
    <rPh sb="4" eb="5">
      <t>カク</t>
    </rPh>
    <rPh sb="8" eb="9">
      <t>セン</t>
    </rPh>
    <rPh sb="12" eb="14">
      <t>シュウリョウ</t>
    </rPh>
    <phoneticPr fontId="3"/>
  </si>
  <si>
    <t>４部は、各リーグ戦のみで終了</t>
    <rPh sb="1" eb="2">
      <t>ブ</t>
    </rPh>
    <rPh sb="4" eb="5">
      <t>カク</t>
    </rPh>
    <rPh sb="8" eb="9">
      <t>セン</t>
    </rPh>
    <rPh sb="12" eb="14">
      <t>シュウリョウ</t>
    </rPh>
    <phoneticPr fontId="3"/>
  </si>
  <si>
    <t>Southclub
BS</t>
    <phoneticPr fontId="3"/>
  </si>
  <si>
    <t>チーム
ヤツヅカ</t>
    <phoneticPr fontId="3"/>
  </si>
  <si>
    <t>スズキ
ブルース</t>
    <phoneticPr fontId="3"/>
  </si>
  <si>
    <t>Southclub
HG</t>
    <phoneticPr fontId="3"/>
  </si>
  <si>
    <t>オール
スターズ</t>
    <phoneticPr fontId="3"/>
  </si>
  <si>
    <t>チーム ヤツヅカ</t>
  </si>
  <si>
    <t>チーム名</t>
    <rPh sb="3" eb="4">
      <t>メイ</t>
    </rPh>
    <phoneticPr fontId="3"/>
  </si>
  <si>
    <t>選手名</t>
    <rPh sb="0" eb="3">
      <t>センシュメイ</t>
    </rPh>
    <phoneticPr fontId="3"/>
  </si>
  <si>
    <t>Ａ</t>
    <phoneticPr fontId="3"/>
  </si>
  <si>
    <t>Ｂ</t>
    <phoneticPr fontId="3"/>
  </si>
  <si>
    <t>篠藤未有</t>
    <phoneticPr fontId="3"/>
  </si>
  <si>
    <t>東温</t>
    <rPh sb="0" eb="2">
      <t>トウオン</t>
    </rPh>
    <phoneticPr fontId="3"/>
  </si>
  <si>
    <t>今治</t>
    <rPh sb="0" eb="2">
      <t>イマバリ</t>
    </rPh>
    <phoneticPr fontId="3"/>
  </si>
  <si>
    <t>濱岡雪乃</t>
    <phoneticPr fontId="3"/>
  </si>
  <si>
    <t>羽鳥めぐみ</t>
    <phoneticPr fontId="3"/>
  </si>
  <si>
    <t>1位</t>
    <rPh sb="1" eb="2">
      <t>イ</t>
    </rPh>
    <phoneticPr fontId="3"/>
  </si>
  <si>
    <t>2位</t>
    <rPh sb="1" eb="2">
      <t>イ</t>
    </rPh>
    <phoneticPr fontId="3"/>
  </si>
  <si>
    <t>3位</t>
    <rPh sb="1" eb="2">
      <t>イ</t>
    </rPh>
    <phoneticPr fontId="3"/>
  </si>
  <si>
    <t>4位</t>
    <rPh sb="1" eb="2">
      <t>イ</t>
    </rPh>
    <phoneticPr fontId="3"/>
  </si>
  <si>
    <t>5位</t>
    <rPh sb="1" eb="2">
      <t>イ</t>
    </rPh>
    <phoneticPr fontId="3"/>
  </si>
  <si>
    <t>6位</t>
    <rPh sb="1" eb="2">
      <t>イ</t>
    </rPh>
    <phoneticPr fontId="3"/>
  </si>
  <si>
    <t>club leaf</t>
  </si>
  <si>
    <t>club leaf</t>
    <phoneticPr fontId="3"/>
  </si>
  <si>
    <t>城戸貴正</t>
    <phoneticPr fontId="3"/>
  </si>
  <si>
    <t>辻本和輝</t>
    <phoneticPr fontId="3"/>
  </si>
  <si>
    <t>アフロブルース</t>
    <phoneticPr fontId="3"/>
  </si>
  <si>
    <t>日下拓郎</t>
    <phoneticPr fontId="3"/>
  </si>
  <si>
    <t>ＴＨＥ　ＤＡＩ</t>
  </si>
  <si>
    <t>ＴＨＥ　ＤＡＩ</t>
    <phoneticPr fontId="3"/>
  </si>
  <si>
    <t>増元大輔</t>
    <phoneticPr fontId="3"/>
  </si>
  <si>
    <t>長原芽美</t>
    <phoneticPr fontId="3"/>
  </si>
  <si>
    <t>どすこい。</t>
  </si>
  <si>
    <t>どすこい。</t>
    <phoneticPr fontId="3"/>
  </si>
  <si>
    <t>山本朋典</t>
  </si>
  <si>
    <t>アフロ
ブルース</t>
    <phoneticPr fontId="3"/>
  </si>
  <si>
    <t>今治
クラブ</t>
    <phoneticPr fontId="3"/>
  </si>
  <si>
    <t>きつめの
やえば</t>
    <phoneticPr fontId="3"/>
  </si>
  <si>
    <t>Ｃ</t>
    <phoneticPr fontId="3"/>
  </si>
  <si>
    <t>水鳥軍団</t>
  </si>
  <si>
    <t>重成純子</t>
    <phoneticPr fontId="3"/>
  </si>
  <si>
    <t>ロクマル</t>
  </si>
  <si>
    <t>ロクマル</t>
    <phoneticPr fontId="3"/>
  </si>
  <si>
    <t>西部クラブ</t>
  </si>
  <si>
    <t>森川芳樹</t>
    <phoneticPr fontId="3"/>
  </si>
  <si>
    <t>チミタクラブ</t>
  </si>
  <si>
    <t>チミタクラブ</t>
    <phoneticPr fontId="3"/>
  </si>
  <si>
    <t>香川友彦</t>
    <phoneticPr fontId="3"/>
  </si>
  <si>
    <t>れもんじ</t>
  </si>
  <si>
    <t>れもんじ</t>
    <phoneticPr fontId="3"/>
  </si>
  <si>
    <t>B.C.Fight</t>
  </si>
  <si>
    <t>B.C.Fight</t>
    <phoneticPr fontId="3"/>
  </si>
  <si>
    <t>青木雅敬</t>
    <phoneticPr fontId="3"/>
  </si>
  <si>
    <t>TEAM BLOWIN</t>
    <phoneticPr fontId="3"/>
  </si>
  <si>
    <t>石川竜郎</t>
    <phoneticPr fontId="3"/>
  </si>
  <si>
    <t>伊勢元るり子</t>
    <phoneticPr fontId="3"/>
  </si>
  <si>
    <t>小川貴史</t>
    <phoneticPr fontId="3"/>
  </si>
  <si>
    <t>中央バド</t>
  </si>
  <si>
    <t>菊池敦史</t>
    <phoneticPr fontId="3"/>
  </si>
  <si>
    <t>GoGo’s</t>
  </si>
  <si>
    <t>GoGo’s</t>
    <phoneticPr fontId="3"/>
  </si>
  <si>
    <t>SAKURA
の輪</t>
    <phoneticPr fontId="3"/>
  </si>
  <si>
    <t>TEAM
BLOWIN</t>
    <phoneticPr fontId="3"/>
  </si>
  <si>
    <t>川之江クラブ</t>
  </si>
  <si>
    <t>川之江クラブ</t>
    <phoneticPr fontId="3"/>
  </si>
  <si>
    <t>四国中央</t>
    <phoneticPr fontId="3"/>
  </si>
  <si>
    <t>宗次英子</t>
    <phoneticPr fontId="3"/>
  </si>
  <si>
    <t>ムーニーマン</t>
  </si>
  <si>
    <t>ムーニーマン</t>
    <phoneticPr fontId="3"/>
  </si>
  <si>
    <t>藤田虹星</t>
    <phoneticPr fontId="3"/>
  </si>
  <si>
    <t>まなみちゃん</t>
  </si>
  <si>
    <t>まなみちゃん</t>
    <phoneticPr fontId="3"/>
  </si>
  <si>
    <t>おＦＡＸ</t>
  </si>
  <si>
    <t>おＦＡＸ</t>
    <phoneticPr fontId="3"/>
  </si>
  <si>
    <t>５－３チーム</t>
  </si>
  <si>
    <t>５－３チーム</t>
    <phoneticPr fontId="3"/>
  </si>
  <si>
    <t>猪川一樹</t>
    <phoneticPr fontId="3"/>
  </si>
  <si>
    <t>splash</t>
  </si>
  <si>
    <t>splash</t>
    <phoneticPr fontId="3"/>
  </si>
  <si>
    <t>漆原和哉</t>
    <phoneticPr fontId="3"/>
  </si>
  <si>
    <t>B.C.Fight Ⅱ</t>
  </si>
  <si>
    <t>B.C.Fight Ⅱ</t>
    <phoneticPr fontId="3"/>
  </si>
  <si>
    <t>松山</t>
    <phoneticPr fontId="3"/>
  </si>
  <si>
    <t>PoRals</t>
  </si>
  <si>
    <t>PoRals</t>
    <phoneticPr fontId="3"/>
  </si>
  <si>
    <t>松木優子</t>
    <phoneticPr fontId="3"/>
  </si>
  <si>
    <t>ミックスグリル</t>
  </si>
  <si>
    <t>ミックスグリル</t>
    <phoneticPr fontId="3"/>
  </si>
  <si>
    <t>友居卓史</t>
    <phoneticPr fontId="3"/>
  </si>
  <si>
    <t>新居浜</t>
    <phoneticPr fontId="3"/>
  </si>
  <si>
    <t>パンパースレンジャー</t>
    <phoneticPr fontId="3"/>
  </si>
  <si>
    <t>大西政義</t>
    <phoneticPr fontId="3"/>
  </si>
  <si>
    <t>※21点3ゲーム。延長なし（最大21点）</t>
    <rPh sb="3" eb="4">
      <t>テン</t>
    </rPh>
    <rPh sb="9" eb="11">
      <t>エンチョウ</t>
    </rPh>
    <rPh sb="14" eb="16">
      <t>サイダイ</t>
    </rPh>
    <rPh sb="18" eb="19">
      <t>テン</t>
    </rPh>
    <phoneticPr fontId="3"/>
  </si>
  <si>
    <t>Southclub BS</t>
    <phoneticPr fontId="3"/>
  </si>
  <si>
    <t>チーム ヤツヅカ</t>
    <phoneticPr fontId="3"/>
  </si>
  <si>
    <t>スズキブルース</t>
    <phoneticPr fontId="3"/>
  </si>
  <si>
    <t>たまてん</t>
    <phoneticPr fontId="3"/>
  </si>
  <si>
    <t>オールスターズ</t>
    <phoneticPr fontId="3"/>
  </si>
  <si>
    <t>今治クラブ</t>
    <phoneticPr fontId="3"/>
  </si>
  <si>
    <t>きつめのやえば</t>
    <phoneticPr fontId="3"/>
  </si>
  <si>
    <t>水鳥軍団</t>
    <phoneticPr fontId="3"/>
  </si>
  <si>
    <t>西部クラブ</t>
    <phoneticPr fontId="3"/>
  </si>
  <si>
    <t>ｼﾞｬｲｱﾝとのび太</t>
    <phoneticPr fontId="3"/>
  </si>
  <si>
    <t>SAKURAの輪</t>
    <phoneticPr fontId="3"/>
  </si>
  <si>
    <t>中央バド</t>
    <phoneticPr fontId="3"/>
  </si>
  <si>
    <t>得点</t>
    <rPh sb="0" eb="2">
      <t>トクテン</t>
    </rPh>
    <phoneticPr fontId="3"/>
  </si>
  <si>
    <t>選手名</t>
    <rPh sb="0" eb="2">
      <t>センシュ</t>
    </rPh>
    <rPh sb="2" eb="3">
      <t>メイ</t>
    </rPh>
    <phoneticPr fontId="3"/>
  </si>
  <si>
    <t>｜</t>
    <phoneticPr fontId="3"/>
  </si>
  <si>
    <t>３部Ｃ</t>
    <rPh sb="1" eb="2">
      <t>ブ</t>
    </rPh>
    <phoneticPr fontId="3"/>
  </si>
  <si>
    <t>３部Ａ</t>
    <rPh sb="1" eb="2">
      <t>ブ</t>
    </rPh>
    <phoneticPr fontId="3"/>
  </si>
  <si>
    <t>３部Ｂ</t>
    <rPh sb="1" eb="2">
      <t>ブ</t>
    </rPh>
    <phoneticPr fontId="3"/>
  </si>
  <si>
    <t>Southclub BS</t>
  </si>
  <si>
    <t>スズキブルース</t>
  </si>
  <si>
    <t>Southclub HG</t>
  </si>
  <si>
    <t>オールスターズ</t>
  </si>
  <si>
    <t>アフロブルース</t>
  </si>
  <si>
    <t>今治クラブ</t>
  </si>
  <si>
    <t>きつめのやえば</t>
  </si>
  <si>
    <t>４部Ａ</t>
    <rPh sb="1" eb="2">
      <t>ブ</t>
    </rPh>
    <phoneticPr fontId="3"/>
  </si>
  <si>
    <t>４部Ｂ</t>
    <rPh sb="1" eb="2">
      <t>ブ</t>
    </rPh>
    <phoneticPr fontId="3"/>
  </si>
  <si>
    <t>ﾊﾟﾝﾊﾟｰｽ
ﾚﾝｼﾞｬｰ</t>
    <phoneticPr fontId="3"/>
  </si>
  <si>
    <t>得失試合</t>
    <rPh sb="0" eb="2">
      <t>トクシツ</t>
    </rPh>
    <rPh sb="2" eb="4">
      <t>シアイ</t>
    </rPh>
    <phoneticPr fontId="3"/>
  </si>
  <si>
    <t>結果</t>
    <rPh sb="0" eb="2">
      <t>ケッカ</t>
    </rPh>
    <phoneticPr fontId="3"/>
  </si>
  <si>
    <t>チミタ
クラブ</t>
    <phoneticPr fontId="3"/>
  </si>
  <si>
    <t>ｼﾞｬｲｱﾝと
のび太</t>
    <phoneticPr fontId="3"/>
  </si>
  <si>
    <t>まなみ
ちゃん</t>
    <phoneticPr fontId="3"/>
  </si>
  <si>
    <t>ムーニー
マン</t>
    <phoneticPr fontId="3"/>
  </si>
  <si>
    <t>川之江
クラブ</t>
    <phoneticPr fontId="3"/>
  </si>
  <si>
    <t>ミックス
グリル</t>
    <phoneticPr fontId="3"/>
  </si>
  <si>
    <t>５－３
チーム</t>
    <phoneticPr fontId="3"/>
  </si>
  <si>
    <t>勝
数</t>
    <rPh sb="0" eb="1">
      <t>カ</t>
    </rPh>
    <rPh sb="2" eb="3">
      <t>スウ</t>
    </rPh>
    <phoneticPr fontId="3"/>
  </si>
  <si>
    <t>得
ｾｯﾄ</t>
    <rPh sb="0" eb="1">
      <t>トク</t>
    </rPh>
    <phoneticPr fontId="3"/>
  </si>
  <si>
    <t>申込代表者</t>
    <rPh sb="0" eb="2">
      <t>モウシコミ</t>
    </rPh>
    <rPh sb="2" eb="5">
      <t>ダイヒョウシャ</t>
    </rPh>
    <phoneticPr fontId="3"/>
  </si>
  <si>
    <t>１位2位
決定戦</t>
    <phoneticPr fontId="3"/>
  </si>
  <si>
    <t>3位4位
決定戦</t>
    <phoneticPr fontId="3"/>
  </si>
  <si>
    <t>5位6位
決定戦</t>
    <phoneticPr fontId="3"/>
  </si>
  <si>
    <t>松山</t>
  </si>
  <si>
    <t>城戸貴正</t>
  </si>
  <si>
    <t>辻本和輝</t>
  </si>
  <si>
    <t>増元大輔</t>
  </si>
  <si>
    <t>新居浜</t>
  </si>
  <si>
    <t>四国中央</t>
  </si>
  <si>
    <t>今治</t>
    <phoneticPr fontId="3"/>
  </si>
  <si>
    <t>横田智春</t>
  </si>
  <si>
    <t>丸亀</t>
  </si>
  <si>
    <t>重成純子</t>
  </si>
  <si>
    <t>西条</t>
  </si>
  <si>
    <t>森川芳樹</t>
  </si>
  <si>
    <t>香川友彦</t>
  </si>
  <si>
    <t>菅野早苗</t>
  </si>
  <si>
    <t>ｼﾞｬｲｱﾝとのび太</t>
  </si>
  <si>
    <t>観音寺</t>
  </si>
  <si>
    <t>青木雅敬</t>
  </si>
  <si>
    <t>菊池敦史</t>
  </si>
  <si>
    <t>SAKURAの輪</t>
  </si>
  <si>
    <t>伊勢元るり子</t>
  </si>
  <si>
    <t>TEAM BLOWIN</t>
  </si>
  <si>
    <t>石川竜郎</t>
  </si>
  <si>
    <t>高松</t>
  </si>
  <si>
    <t>小川貴史</t>
  </si>
  <si>
    <t>名簿</t>
    <rPh sb="0" eb="2">
      <t>メイボ</t>
    </rPh>
    <phoneticPr fontId="3"/>
  </si>
  <si>
    <t>パンパースレンジャー</t>
  </si>
  <si>
    <t>大西政義</t>
  </si>
  <si>
    <t>鎌倉秀行</t>
  </si>
  <si>
    <t>藤田虹星</t>
  </si>
  <si>
    <t>藤原誠</t>
  </si>
  <si>
    <t>漆原和哉</t>
  </si>
  <si>
    <t>宗次英子</t>
  </si>
  <si>
    <t>松木優子</t>
  </si>
  <si>
    <t>猪川一樹</t>
  </si>
  <si>
    <t>友居卓史</t>
  </si>
  <si>
    <t>-</t>
    <phoneticPr fontId="3"/>
  </si>
  <si>
    <t>club
leaf</t>
    <phoneticPr fontId="3"/>
  </si>
  <si>
    <t>ＴＨＥ
ＤＡＩ</t>
    <phoneticPr fontId="3"/>
  </si>
  <si>
    <t>西部
クラブ</t>
    <phoneticPr fontId="3"/>
  </si>
  <si>
    <t>B.C.
Fight</t>
    <phoneticPr fontId="3"/>
  </si>
  <si>
    <t>ﾊﾟﾝﾊﾟｰす
ﾚﾝｼﾞｬｰ</t>
    <phoneticPr fontId="3"/>
  </si>
  <si>
    <t>B.C.
Fight Ⅱ</t>
    <phoneticPr fontId="3"/>
  </si>
  <si>
    <t>菊地敦史</t>
    <rPh sb="0" eb="2">
      <t>キクチ</t>
    </rPh>
    <rPh sb="2" eb="4">
      <t>アツシ</t>
    </rPh>
    <phoneticPr fontId="3"/>
  </si>
  <si>
    <t>菊地晴翔</t>
    <rPh sb="0" eb="2">
      <t>キクチ</t>
    </rPh>
    <rPh sb="2" eb="4">
      <t>ハルト</t>
    </rPh>
    <phoneticPr fontId="3"/>
  </si>
  <si>
    <t>菊地華子</t>
    <rPh sb="0" eb="2">
      <t>キクチ</t>
    </rPh>
    <rPh sb="2" eb="4">
      <t>ハナコ</t>
    </rPh>
    <phoneticPr fontId="3"/>
  </si>
  <si>
    <t>小野沙也加</t>
    <rPh sb="0" eb="2">
      <t>オノ</t>
    </rPh>
    <rPh sb="2" eb="5">
      <t>サヤカ</t>
    </rPh>
    <phoneticPr fontId="3"/>
  </si>
  <si>
    <t>菊地陽成</t>
    <rPh sb="0" eb="2">
      <t>キクチ</t>
    </rPh>
    <rPh sb="2" eb="4">
      <t>ヨウセイ</t>
    </rPh>
    <phoneticPr fontId="3"/>
  </si>
  <si>
    <t>佐々木和彦</t>
    <rPh sb="0" eb="3">
      <t>ササキ</t>
    </rPh>
    <rPh sb="3" eb="5">
      <t>カズヒコ</t>
    </rPh>
    <phoneticPr fontId="3"/>
  </si>
  <si>
    <t>砂野佳治</t>
    <rPh sb="0" eb="2">
      <t>スナノ</t>
    </rPh>
    <rPh sb="2" eb="4">
      <t>ケイジ</t>
    </rPh>
    <phoneticPr fontId="3"/>
  </si>
  <si>
    <t>大西満里子</t>
    <rPh sb="0" eb="2">
      <t>オオニシ</t>
    </rPh>
    <rPh sb="2" eb="5">
      <t>マリコ</t>
    </rPh>
    <phoneticPr fontId="3"/>
  </si>
  <si>
    <t>伊勢元るり子</t>
    <rPh sb="0" eb="2">
      <t>イセ</t>
    </rPh>
    <rPh sb="2" eb="3">
      <t>モト</t>
    </rPh>
    <rPh sb="5" eb="6">
      <t>コ</t>
    </rPh>
    <phoneticPr fontId="3"/>
  </si>
  <si>
    <t>曽我愼治</t>
    <rPh sb="0" eb="2">
      <t>ソガ</t>
    </rPh>
    <rPh sb="2" eb="4">
      <t>シンジ</t>
    </rPh>
    <phoneticPr fontId="3"/>
  </si>
  <si>
    <t>友近文子</t>
    <rPh sb="0" eb="2">
      <t>トモチカ</t>
    </rPh>
    <rPh sb="2" eb="4">
      <t>フミコ</t>
    </rPh>
    <phoneticPr fontId="3"/>
  </si>
  <si>
    <t>加茂</t>
    <rPh sb="0" eb="2">
      <t>カモ</t>
    </rPh>
    <phoneticPr fontId="3"/>
  </si>
  <si>
    <t>日下拓郎</t>
    <rPh sb="0" eb="2">
      <t>クサカ</t>
    </rPh>
    <rPh sb="2" eb="4">
      <t>タクロウ</t>
    </rPh>
    <phoneticPr fontId="3"/>
  </si>
  <si>
    <t>日下大雅</t>
    <rPh sb="0" eb="2">
      <t>クサカ</t>
    </rPh>
    <rPh sb="2" eb="4">
      <t>タイガ</t>
    </rPh>
    <phoneticPr fontId="3"/>
  </si>
  <si>
    <t>日下光子</t>
    <rPh sb="0" eb="2">
      <t>クサカ</t>
    </rPh>
    <rPh sb="2" eb="4">
      <t>ミツコ</t>
    </rPh>
    <phoneticPr fontId="3"/>
  </si>
  <si>
    <t>三好</t>
    <rPh sb="0" eb="2">
      <t>ミヨシ</t>
    </rPh>
    <phoneticPr fontId="3"/>
  </si>
  <si>
    <t>１</t>
    <phoneticPr fontId="3"/>
  </si>
  <si>
    <t>３</t>
    <phoneticPr fontId="3"/>
  </si>
  <si>
    <t>２</t>
    <phoneticPr fontId="3"/>
  </si>
  <si>
    <t>アフロブルース</t>
    <phoneticPr fontId="3"/>
  </si>
  <si>
    <t>THE DAI</t>
    <phoneticPr fontId="3"/>
  </si>
  <si>
    <t>どすこい。</t>
    <phoneticPr fontId="3"/>
  </si>
  <si>
    <t>今治クラブ</t>
    <rPh sb="0" eb="2">
      <t>イマバリ</t>
    </rPh>
    <phoneticPr fontId="3"/>
  </si>
  <si>
    <t>真鍋勝行</t>
    <rPh sb="0" eb="2">
      <t>マナベ</t>
    </rPh>
    <rPh sb="2" eb="4">
      <t>カツユキ</t>
    </rPh>
    <phoneticPr fontId="3"/>
  </si>
  <si>
    <t>柚山　治</t>
    <rPh sb="0" eb="2">
      <t>ユヤマ</t>
    </rPh>
    <rPh sb="3" eb="4">
      <t>オサム</t>
    </rPh>
    <phoneticPr fontId="3"/>
  </si>
  <si>
    <t>森川里香</t>
    <rPh sb="0" eb="2">
      <t>モリカワ</t>
    </rPh>
    <rPh sb="2" eb="4">
      <t>リカ</t>
    </rPh>
    <phoneticPr fontId="3"/>
  </si>
  <si>
    <t>合田直子</t>
    <rPh sb="0" eb="2">
      <t>ゴウダ</t>
    </rPh>
    <rPh sb="2" eb="4">
      <t>ナオコ</t>
    </rPh>
    <phoneticPr fontId="3"/>
  </si>
  <si>
    <t>大西政義</t>
    <rPh sb="0" eb="2">
      <t>オオニシ</t>
    </rPh>
    <rPh sb="2" eb="4">
      <t>マサヨシ</t>
    </rPh>
    <phoneticPr fontId="3"/>
  </si>
  <si>
    <t>宗次英子</t>
    <rPh sb="0" eb="2">
      <t>ムネツグ</t>
    </rPh>
    <rPh sb="2" eb="4">
      <t>エイコ</t>
    </rPh>
    <phoneticPr fontId="3"/>
  </si>
  <si>
    <t>池内義幸</t>
    <rPh sb="0" eb="2">
      <t>イケウチ</t>
    </rPh>
    <rPh sb="2" eb="4">
      <t>ヨシユキ</t>
    </rPh>
    <phoneticPr fontId="3"/>
  </si>
  <si>
    <t>猪川一樹</t>
    <rPh sb="0" eb="2">
      <t>イカワ</t>
    </rPh>
    <rPh sb="2" eb="4">
      <t>カズキ</t>
    </rPh>
    <phoneticPr fontId="3"/>
  </si>
  <si>
    <t>山内莉橙</t>
    <rPh sb="0" eb="2">
      <t>ヤマウチ</t>
    </rPh>
    <rPh sb="2" eb="3">
      <t>リ</t>
    </rPh>
    <rPh sb="3" eb="4">
      <t>ダイダイ</t>
    </rPh>
    <phoneticPr fontId="3"/>
  </si>
  <si>
    <t>猪川なのは</t>
    <rPh sb="0" eb="2">
      <t>イカワ</t>
    </rPh>
    <phoneticPr fontId="3"/>
  </si>
  <si>
    <t>山内　豪</t>
    <rPh sb="0" eb="2">
      <t>ヤマウチ</t>
    </rPh>
    <rPh sb="3" eb="4">
      <t>ゴウ</t>
    </rPh>
    <phoneticPr fontId="3"/>
  </si>
  <si>
    <t>大山貴志</t>
    <rPh sb="0" eb="2">
      <t>オオヤマ</t>
    </rPh>
    <rPh sb="2" eb="4">
      <t>タカシ</t>
    </rPh>
    <phoneticPr fontId="3"/>
  </si>
  <si>
    <t>安藤達也</t>
    <rPh sb="0" eb="2">
      <t>アンドウ</t>
    </rPh>
    <rPh sb="2" eb="4">
      <t>タツヤ</t>
    </rPh>
    <phoneticPr fontId="3"/>
  </si>
  <si>
    <t>荻田アツ子</t>
    <rPh sb="0" eb="2">
      <t>オギタ</t>
    </rPh>
    <rPh sb="4" eb="5">
      <t>コ</t>
    </rPh>
    <phoneticPr fontId="3"/>
  </si>
  <si>
    <t>横山牧子</t>
    <rPh sb="0" eb="2">
      <t>ヨコヤマ</t>
    </rPh>
    <rPh sb="2" eb="4">
      <t>マキコ</t>
    </rPh>
    <phoneticPr fontId="3"/>
  </si>
  <si>
    <t>小林英雄</t>
    <rPh sb="0" eb="2">
      <t>コバヤシ</t>
    </rPh>
    <rPh sb="2" eb="4">
      <t>ヒデオ</t>
    </rPh>
    <phoneticPr fontId="3"/>
  </si>
  <si>
    <t>鴨田陽子</t>
    <rPh sb="0" eb="2">
      <t>カモダ</t>
    </rPh>
    <rPh sb="2" eb="4">
      <t>ヨウコ</t>
    </rPh>
    <phoneticPr fontId="3"/>
  </si>
  <si>
    <t>岡田陽佐</t>
    <rPh sb="0" eb="2">
      <t>オカダ</t>
    </rPh>
    <rPh sb="2" eb="3">
      <t>ヨウ</t>
    </rPh>
    <rPh sb="3" eb="4">
      <t>サ</t>
    </rPh>
    <phoneticPr fontId="3"/>
  </si>
  <si>
    <t>伊勢岡　誠</t>
    <rPh sb="0" eb="3">
      <t>イセオカ</t>
    </rPh>
    <rPh sb="4" eb="5">
      <t>マコト</t>
    </rPh>
    <phoneticPr fontId="3"/>
  </si>
  <si>
    <t>市川恵美</t>
    <rPh sb="0" eb="2">
      <t>イチカワ</t>
    </rPh>
    <rPh sb="2" eb="4">
      <t>エミ</t>
    </rPh>
    <phoneticPr fontId="3"/>
  </si>
  <si>
    <t>岡　昇</t>
    <rPh sb="0" eb="1">
      <t>オカ</t>
    </rPh>
    <rPh sb="2" eb="3">
      <t>ノボル</t>
    </rPh>
    <phoneticPr fontId="3"/>
  </si>
  <si>
    <t>清家勢俳子</t>
    <rPh sb="0" eb="2">
      <t>セイケ</t>
    </rPh>
    <rPh sb="2" eb="3">
      <t>セイ</t>
    </rPh>
    <rPh sb="3" eb="4">
      <t>ハイ</t>
    </rPh>
    <rPh sb="4" eb="5">
      <t>コ</t>
    </rPh>
    <phoneticPr fontId="3"/>
  </si>
  <si>
    <t>鴨田陽子</t>
    <rPh sb="0" eb="1">
      <t>カモ</t>
    </rPh>
    <rPh sb="1" eb="2">
      <t>タ</t>
    </rPh>
    <rPh sb="2" eb="4">
      <t>ヨウコ</t>
    </rPh>
    <phoneticPr fontId="3"/>
  </si>
  <si>
    <t>西川　綾</t>
    <rPh sb="0" eb="2">
      <t>ニシカワ</t>
    </rPh>
    <rPh sb="3" eb="4">
      <t>アヤ</t>
    </rPh>
    <phoneticPr fontId="3"/>
  </si>
  <si>
    <t>清家勢俳子</t>
    <rPh sb="0" eb="1">
      <t>セイ</t>
    </rPh>
    <rPh sb="1" eb="2">
      <t>イエ</t>
    </rPh>
    <rPh sb="2" eb="3">
      <t>セイ</t>
    </rPh>
    <rPh sb="3" eb="4">
      <t>ハイ</t>
    </rPh>
    <rPh sb="4" eb="5">
      <t>コ</t>
    </rPh>
    <phoneticPr fontId="3"/>
  </si>
  <si>
    <t>スズキブルース</t>
    <phoneticPr fontId="3"/>
  </si>
  <si>
    <t>たまてん</t>
    <phoneticPr fontId="3"/>
  </si>
  <si>
    <t>club leaf</t>
    <phoneticPr fontId="3"/>
  </si>
  <si>
    <t>Southclub BS</t>
    <phoneticPr fontId="3"/>
  </si>
  <si>
    <t>Southclub HG</t>
    <phoneticPr fontId="3"/>
  </si>
  <si>
    <t>Southclub HG</t>
    <phoneticPr fontId="3"/>
  </si>
  <si>
    <t>2</t>
    <phoneticPr fontId="3"/>
  </si>
  <si>
    <t>4</t>
    <phoneticPr fontId="3"/>
  </si>
  <si>
    <t>3</t>
    <phoneticPr fontId="3"/>
  </si>
  <si>
    <t>1</t>
    <phoneticPr fontId="3"/>
  </si>
  <si>
    <t>1</t>
    <phoneticPr fontId="3"/>
  </si>
  <si>
    <t>5</t>
    <phoneticPr fontId="3"/>
  </si>
  <si>
    <t>権田光輔</t>
  </si>
  <si>
    <t>権田光輔</t>
    <phoneticPr fontId="3"/>
  </si>
  <si>
    <t>星加湧哉</t>
  </si>
  <si>
    <t>星加湧哉</t>
    <phoneticPr fontId="3"/>
  </si>
  <si>
    <t>森里恵</t>
    <phoneticPr fontId="3"/>
  </si>
  <si>
    <t>星加実玖</t>
  </si>
  <si>
    <t>星加実玖</t>
    <phoneticPr fontId="3"/>
  </si>
  <si>
    <t>玉井倫広</t>
  </si>
  <si>
    <t>玉井倫広</t>
    <phoneticPr fontId="3"/>
  </si>
  <si>
    <t>窪田美佐子</t>
  </si>
  <si>
    <t>窪田美佐子</t>
    <phoneticPr fontId="3"/>
  </si>
  <si>
    <t>尾上哲也</t>
  </si>
  <si>
    <t>尾上哲也</t>
    <phoneticPr fontId="3"/>
  </si>
  <si>
    <t>吉崎雅士</t>
  </si>
  <si>
    <t>吉崎雅士</t>
    <phoneticPr fontId="3"/>
  </si>
  <si>
    <t>増田麻理恵</t>
    <phoneticPr fontId="3"/>
  </si>
  <si>
    <t>鈴木慎也</t>
  </si>
  <si>
    <t>鈴木慎也</t>
    <phoneticPr fontId="3"/>
  </si>
  <si>
    <t>中西圭宙</t>
  </si>
  <si>
    <t>中西圭宙</t>
    <phoneticPr fontId="3"/>
  </si>
  <si>
    <t>篠藤未有</t>
  </si>
  <si>
    <t>渡部美佳</t>
  </si>
  <si>
    <t>渡部美佳</t>
    <phoneticPr fontId="3"/>
  </si>
  <si>
    <t>花岡晶子</t>
  </si>
  <si>
    <t>花岡晶子</t>
    <phoneticPr fontId="3"/>
  </si>
  <si>
    <t>田辺栄司</t>
  </si>
  <si>
    <t>田辺栄司</t>
    <phoneticPr fontId="3"/>
  </si>
  <si>
    <t>安田春二</t>
  </si>
  <si>
    <t>安田春二</t>
    <phoneticPr fontId="3"/>
  </si>
  <si>
    <t>羽鳥めぐみ</t>
  </si>
  <si>
    <t>森宏次郎</t>
  </si>
  <si>
    <t>森宏次郎</t>
    <phoneticPr fontId="3"/>
  </si>
  <si>
    <t>高木達也</t>
  </si>
  <si>
    <t>高木達也</t>
    <phoneticPr fontId="3"/>
  </si>
  <si>
    <t>寺尾孝介</t>
  </si>
  <si>
    <t>寺尾孝介</t>
    <phoneticPr fontId="3"/>
  </si>
  <si>
    <t>田中美喜</t>
  </si>
  <si>
    <t>田中美喜</t>
    <phoneticPr fontId="3"/>
  </si>
  <si>
    <t>権田真佑佳</t>
  </si>
  <si>
    <t>権田真佑佳</t>
    <phoneticPr fontId="3"/>
  </si>
  <si>
    <t>濱岡雪乃</t>
  </si>
  <si>
    <t>友近瑳花</t>
  </si>
  <si>
    <t>友近瑳花</t>
    <phoneticPr fontId="3"/>
  </si>
  <si>
    <t>近藤尚弥</t>
  </si>
  <si>
    <t>近藤尚弥</t>
    <phoneticPr fontId="3"/>
  </si>
  <si>
    <t>久瀬美里</t>
  </si>
  <si>
    <t>久瀬美里</t>
    <phoneticPr fontId="3"/>
  </si>
  <si>
    <t>平井春翔</t>
  </si>
  <si>
    <t>平井春翔</t>
    <phoneticPr fontId="3"/>
  </si>
  <si>
    <t>三好陽太</t>
  </si>
  <si>
    <t>三好陽太</t>
    <phoneticPr fontId="3"/>
  </si>
  <si>
    <t>白石章浩</t>
  </si>
  <si>
    <t>白石章浩</t>
    <phoneticPr fontId="3"/>
  </si>
  <si>
    <t>青井博之</t>
  </si>
  <si>
    <t>青井博之</t>
    <phoneticPr fontId="3"/>
  </si>
  <si>
    <t>藤田彩</t>
  </si>
  <si>
    <t>藤田彩</t>
    <phoneticPr fontId="3"/>
  </si>
  <si>
    <t>泉七夕子</t>
  </si>
  <si>
    <t>泉七夕子</t>
    <phoneticPr fontId="3"/>
  </si>
  <si>
    <t>城戸智恵</t>
  </si>
  <si>
    <t>城戸智恵</t>
    <phoneticPr fontId="3"/>
  </si>
  <si>
    <t>島田樹己　</t>
  </si>
  <si>
    <t>島田樹己　</t>
    <phoneticPr fontId="3"/>
  </si>
  <si>
    <t>伊勢岡愛</t>
  </si>
  <si>
    <t>伊勢岡愛</t>
    <phoneticPr fontId="3"/>
  </si>
  <si>
    <t>福本遥</t>
  </si>
  <si>
    <t>福本遥</t>
    <phoneticPr fontId="3"/>
  </si>
  <si>
    <t>日下大雅</t>
    <phoneticPr fontId="3"/>
  </si>
  <si>
    <t>田中千遥</t>
  </si>
  <si>
    <t>田中千遥</t>
    <phoneticPr fontId="3"/>
  </si>
  <si>
    <t>日下光子</t>
    <phoneticPr fontId="3"/>
  </si>
  <si>
    <t>岡本真禎</t>
  </si>
  <si>
    <t>岡本真禎</t>
    <phoneticPr fontId="3"/>
  </si>
  <si>
    <t>大野仁美</t>
  </si>
  <si>
    <t>大野仁美</t>
    <phoneticPr fontId="3"/>
  </si>
  <si>
    <t>二宮一也</t>
  </si>
  <si>
    <t>二宮一也</t>
    <phoneticPr fontId="3"/>
  </si>
  <si>
    <t>村上沙紀</t>
  </si>
  <si>
    <t>村上沙紀</t>
    <phoneticPr fontId="3"/>
  </si>
  <si>
    <t>山本朋典</t>
    <phoneticPr fontId="3"/>
  </si>
  <si>
    <t>秦野智宏</t>
  </si>
  <si>
    <t>秦野智宏</t>
    <phoneticPr fontId="3"/>
  </si>
  <si>
    <t>佐藤美紀</t>
  </si>
  <si>
    <t>佐藤美紀</t>
    <phoneticPr fontId="3"/>
  </si>
  <si>
    <t>武智由子</t>
    <phoneticPr fontId="3"/>
  </si>
  <si>
    <t>長尾茉侑</t>
  </si>
  <si>
    <t>長尾茉侑</t>
    <phoneticPr fontId="3"/>
  </si>
  <si>
    <t>木村圭一</t>
  </si>
  <si>
    <t>木村圭一</t>
    <phoneticPr fontId="3"/>
  </si>
  <si>
    <t>神山稔貴</t>
  </si>
  <si>
    <t>神山稔貴</t>
    <phoneticPr fontId="3"/>
  </si>
  <si>
    <t>川上美優</t>
  </si>
  <si>
    <t>川上美優</t>
    <phoneticPr fontId="3"/>
  </si>
  <si>
    <t>長原芽美</t>
  </si>
  <si>
    <t>重松まほ</t>
  </si>
  <si>
    <t>重松まほ</t>
    <phoneticPr fontId="3"/>
  </si>
  <si>
    <t>大津実恵子</t>
  </si>
  <si>
    <t>大津実恵子</t>
    <phoneticPr fontId="3"/>
  </si>
  <si>
    <t>林竜弥</t>
  </si>
  <si>
    <t>林竜弥</t>
    <phoneticPr fontId="3"/>
  </si>
  <si>
    <t>森田将之</t>
  </si>
  <si>
    <t>森田将之</t>
    <phoneticPr fontId="3"/>
  </si>
  <si>
    <t>柳谷朋希</t>
  </si>
  <si>
    <t>柳谷朋希</t>
    <phoneticPr fontId="3"/>
  </si>
  <si>
    <t>白石真之介</t>
  </si>
  <si>
    <t>白石真之介</t>
    <phoneticPr fontId="3"/>
  </si>
  <si>
    <t>椿翔吾</t>
  </si>
  <si>
    <t>椿翔吾</t>
    <phoneticPr fontId="3"/>
  </si>
  <si>
    <t>岡本恵美</t>
  </si>
  <si>
    <t>岡本恵美</t>
    <phoneticPr fontId="3"/>
  </si>
  <si>
    <t>三瀬眞紀</t>
  </si>
  <si>
    <t>三瀬眞紀</t>
    <phoneticPr fontId="3"/>
  </si>
  <si>
    <t>藤田龍一</t>
  </si>
  <si>
    <t>藤田龍一</t>
    <phoneticPr fontId="3"/>
  </si>
  <si>
    <t>北山顕信</t>
  </si>
  <si>
    <t>北山顕信</t>
    <phoneticPr fontId="3"/>
  </si>
  <si>
    <t>塚本健人</t>
  </si>
  <si>
    <t>塚本健人</t>
    <phoneticPr fontId="3"/>
  </si>
  <si>
    <t>磯村知奈美</t>
  </si>
  <si>
    <t>磯村知奈美</t>
    <phoneticPr fontId="3"/>
  </si>
  <si>
    <t>重成真央</t>
  </si>
  <si>
    <t>重成真央</t>
    <phoneticPr fontId="3"/>
  </si>
  <si>
    <t>戒田兼都</t>
  </si>
  <si>
    <t>戒田兼都</t>
    <phoneticPr fontId="3"/>
  </si>
  <si>
    <t>中路都雲</t>
    <phoneticPr fontId="3"/>
  </si>
  <si>
    <t>松本沙織</t>
  </si>
  <si>
    <t>松本沙織</t>
    <phoneticPr fontId="3"/>
  </si>
  <si>
    <t>関洋乃</t>
  </si>
  <si>
    <t>関洋乃</t>
    <phoneticPr fontId="3"/>
  </si>
  <si>
    <t>香川幸夫</t>
    <phoneticPr fontId="3"/>
  </si>
  <si>
    <t>香川佳弘</t>
  </si>
  <si>
    <t>香川佳弘</t>
    <phoneticPr fontId="3"/>
  </si>
  <si>
    <t>伊達みはる</t>
  </si>
  <si>
    <t>伊達みはる</t>
    <phoneticPr fontId="3"/>
  </si>
  <si>
    <t>斉藤陽子</t>
  </si>
  <si>
    <t>斉藤陽子</t>
    <phoneticPr fontId="3"/>
  </si>
  <si>
    <t>西林佑樹</t>
  </si>
  <si>
    <t>西林佑樹</t>
    <phoneticPr fontId="3"/>
  </si>
  <si>
    <t>山本喜己</t>
  </si>
  <si>
    <t>山本喜己</t>
    <phoneticPr fontId="3"/>
  </si>
  <si>
    <t>松本佳子</t>
  </si>
  <si>
    <t>松本佳子</t>
    <phoneticPr fontId="3"/>
  </si>
  <si>
    <t>佐竹みちる</t>
  </si>
  <si>
    <t>佐竹みちる</t>
    <phoneticPr fontId="3"/>
  </si>
  <si>
    <t>清家裕貴</t>
  </si>
  <si>
    <t>清家裕貴</t>
    <phoneticPr fontId="3"/>
  </si>
  <si>
    <t>神野裕亮</t>
  </si>
  <si>
    <t>神野裕亮</t>
    <phoneticPr fontId="3"/>
  </si>
  <si>
    <t>豊岡さおり</t>
  </si>
  <si>
    <t>豊岡さおり</t>
    <phoneticPr fontId="3"/>
  </si>
  <si>
    <t>田中育江</t>
  </si>
  <si>
    <t>田中育江</t>
    <phoneticPr fontId="3"/>
  </si>
  <si>
    <t>船橋奏人</t>
  </si>
  <si>
    <t>船橋奏人</t>
    <phoneticPr fontId="3"/>
  </si>
  <si>
    <t>斉藤博昭</t>
  </si>
  <si>
    <t>斉藤博昭</t>
    <phoneticPr fontId="3"/>
  </si>
  <si>
    <t>澤井靖子</t>
  </si>
  <si>
    <t>澤井靖子</t>
    <phoneticPr fontId="3"/>
  </si>
  <si>
    <t>藤川亜美</t>
  </si>
  <si>
    <t>藤川亜美</t>
    <phoneticPr fontId="3"/>
  </si>
  <si>
    <t>大西紗矢香</t>
  </si>
  <si>
    <t>大西紗矢香</t>
    <phoneticPr fontId="3"/>
  </si>
  <si>
    <t>菊池陽成</t>
    <phoneticPr fontId="3"/>
  </si>
  <si>
    <t>菊池晴翔</t>
    <phoneticPr fontId="3"/>
  </si>
  <si>
    <t>菊池華子</t>
    <phoneticPr fontId="3"/>
  </si>
  <si>
    <t>小野沙也加</t>
    <phoneticPr fontId="3"/>
  </si>
  <si>
    <t>曽我慎治</t>
    <phoneticPr fontId="3"/>
  </si>
  <si>
    <t>砂野桂治</t>
    <phoneticPr fontId="3"/>
  </si>
  <si>
    <t>佐々木和彦</t>
    <phoneticPr fontId="3"/>
  </si>
  <si>
    <t>友近文子</t>
    <phoneticPr fontId="3"/>
  </si>
  <si>
    <t>大西満里子</t>
    <phoneticPr fontId="3"/>
  </si>
  <si>
    <t>石川紫</t>
  </si>
  <si>
    <t>石川紫</t>
    <phoneticPr fontId="3"/>
  </si>
  <si>
    <t>薦田あかね</t>
  </si>
  <si>
    <t>薦田あかね</t>
    <phoneticPr fontId="3"/>
  </si>
  <si>
    <t>今井康浩</t>
  </si>
  <si>
    <t>今井康浩</t>
    <phoneticPr fontId="3"/>
  </si>
  <si>
    <t>今井隆太</t>
  </si>
  <si>
    <t>今井隆太</t>
    <phoneticPr fontId="3"/>
  </si>
  <si>
    <t>佐溝麻由華</t>
  </si>
  <si>
    <t>佐溝麻由華</t>
    <phoneticPr fontId="3"/>
  </si>
  <si>
    <t>安田健一</t>
  </si>
  <si>
    <t>安田健一</t>
    <phoneticPr fontId="3"/>
  </si>
  <si>
    <t>森實聖子</t>
  </si>
  <si>
    <t>森實聖子</t>
    <phoneticPr fontId="3"/>
  </si>
  <si>
    <t>唐澤優衣</t>
  </si>
  <si>
    <t>唐澤優衣</t>
    <phoneticPr fontId="3"/>
  </si>
  <si>
    <t>眞鍋頼斗</t>
  </si>
  <si>
    <t>眞鍋頼斗</t>
    <phoneticPr fontId="3"/>
  </si>
  <si>
    <t>内田琴羽</t>
  </si>
  <si>
    <t>内田琴羽</t>
    <phoneticPr fontId="3"/>
  </si>
  <si>
    <t>鎌田晴</t>
  </si>
  <si>
    <t>鎌田晴</t>
    <phoneticPr fontId="3"/>
  </si>
  <si>
    <t>鈴木華奈</t>
  </si>
  <si>
    <t>鈴木華奈</t>
    <phoneticPr fontId="3"/>
  </si>
  <si>
    <t>大西右恭</t>
  </si>
  <si>
    <t>大西右恭</t>
    <phoneticPr fontId="3"/>
  </si>
  <si>
    <t>曽我部観太</t>
    <phoneticPr fontId="3"/>
  </si>
  <si>
    <t>窪田浬</t>
    <phoneticPr fontId="3"/>
  </si>
  <si>
    <t>小林英雄</t>
  </si>
  <si>
    <t>小林英雄</t>
    <phoneticPr fontId="3"/>
  </si>
  <si>
    <t>大山貴志</t>
  </si>
  <si>
    <t>大山貴志</t>
    <phoneticPr fontId="3"/>
  </si>
  <si>
    <t>安藤達也</t>
  </si>
  <si>
    <t>安藤達也</t>
    <phoneticPr fontId="3"/>
  </si>
  <si>
    <t>鴨田陽子</t>
  </si>
  <si>
    <t>鴨田陽子</t>
    <phoneticPr fontId="3"/>
  </si>
  <si>
    <t>荻田アツ子</t>
  </si>
  <si>
    <t>荻田アツ子</t>
    <phoneticPr fontId="3"/>
  </si>
  <si>
    <t>合田はるみ</t>
    <phoneticPr fontId="3"/>
  </si>
  <si>
    <t>合田拳斗</t>
  </si>
  <si>
    <t>合田拳斗</t>
    <phoneticPr fontId="3"/>
  </si>
  <si>
    <t>續木友葵</t>
  </si>
  <si>
    <t>續木友葵</t>
    <phoneticPr fontId="3"/>
  </si>
  <si>
    <t>猪川ももか</t>
  </si>
  <si>
    <t>猪川ももか</t>
    <phoneticPr fontId="3"/>
  </si>
  <si>
    <t>森高遥陽</t>
  </si>
  <si>
    <t>森高遥陽</t>
    <phoneticPr fontId="3"/>
  </si>
  <si>
    <t>山川慶翔</t>
    <phoneticPr fontId="3"/>
  </si>
  <si>
    <t>岡昇</t>
  </si>
  <si>
    <t>清家勢俳子</t>
  </si>
  <si>
    <t>清家勢俳子</t>
    <phoneticPr fontId="3"/>
  </si>
  <si>
    <t>西川綾</t>
  </si>
  <si>
    <t>西川綾</t>
    <phoneticPr fontId="3"/>
  </si>
  <si>
    <t>市川恵美</t>
  </si>
  <si>
    <t>市川恵美</t>
    <phoneticPr fontId="3"/>
  </si>
  <si>
    <t>岡田陽佐</t>
  </si>
  <si>
    <t>岡田陽佐</t>
    <phoneticPr fontId="3"/>
  </si>
  <si>
    <t>伊勢岡誠</t>
  </si>
  <si>
    <t>伊勢岡誠</t>
    <phoneticPr fontId="3"/>
  </si>
  <si>
    <t>松井康則</t>
    <phoneticPr fontId="3"/>
  </si>
  <si>
    <t>藤原誠</t>
    <phoneticPr fontId="3"/>
  </si>
  <si>
    <t>鎌田精二</t>
  </si>
  <si>
    <t>鎌田精二</t>
    <phoneticPr fontId="3"/>
  </si>
  <si>
    <t>髙橋麻菜美</t>
  </si>
  <si>
    <t>髙橋麻菜美</t>
    <phoneticPr fontId="3"/>
  </si>
  <si>
    <t>楠橋直子</t>
  </si>
  <si>
    <t>楠橋直子</t>
    <phoneticPr fontId="3"/>
  </si>
  <si>
    <t>岡本武士</t>
  </si>
  <si>
    <t>岡本武士</t>
    <phoneticPr fontId="3"/>
  </si>
  <si>
    <t>石井美紀</t>
  </si>
  <si>
    <t>石井美紀</t>
    <phoneticPr fontId="3"/>
  </si>
  <si>
    <t>高橋登子</t>
  </si>
  <si>
    <t>高橋登子</t>
    <phoneticPr fontId="3"/>
  </si>
  <si>
    <t>真鍋勝行</t>
  </si>
  <si>
    <t>真鍋勝行</t>
    <phoneticPr fontId="3"/>
  </si>
  <si>
    <t>柚山治</t>
  </si>
  <si>
    <t>柚山治</t>
    <phoneticPr fontId="3"/>
  </si>
  <si>
    <t>合田直子</t>
  </si>
  <si>
    <t>合田直子</t>
    <phoneticPr fontId="3"/>
  </si>
  <si>
    <t>森川里香</t>
  </si>
  <si>
    <t>森川里香</t>
    <phoneticPr fontId="3"/>
  </si>
  <si>
    <t>白石聡</t>
  </si>
  <si>
    <t>白石聡</t>
    <phoneticPr fontId="3"/>
  </si>
  <si>
    <t>一色幸一郎</t>
  </si>
  <si>
    <t>一色幸一郎</t>
    <phoneticPr fontId="3"/>
  </si>
  <si>
    <t>小田朱実</t>
  </si>
  <si>
    <t>小田朱実</t>
    <phoneticPr fontId="3"/>
  </si>
  <si>
    <t>山内豪</t>
  </si>
  <si>
    <t>山内豪</t>
    <phoneticPr fontId="3"/>
  </si>
  <si>
    <t>山内莉橙</t>
  </si>
  <si>
    <t>山内莉橙</t>
    <phoneticPr fontId="3"/>
  </si>
  <si>
    <t>猪川京子</t>
  </si>
  <si>
    <t>猪川京子</t>
    <phoneticPr fontId="3"/>
  </si>
  <si>
    <t>猪川智景</t>
  </si>
  <si>
    <t>猪川智景</t>
    <phoneticPr fontId="3"/>
  </si>
  <si>
    <t>久瀬奈緒美</t>
  </si>
  <si>
    <t>久瀬奈緒美</t>
    <phoneticPr fontId="3"/>
  </si>
  <si>
    <t>亀岡直美</t>
  </si>
  <si>
    <t>亀岡直美</t>
    <phoneticPr fontId="3"/>
  </si>
  <si>
    <t>石川和美</t>
  </si>
  <si>
    <t>石川和美</t>
    <phoneticPr fontId="3"/>
  </si>
  <si>
    <t>田中秀仁</t>
  </si>
  <si>
    <t>田中秀仁</t>
    <phoneticPr fontId="3"/>
  </si>
  <si>
    <t>浮橋沙也夏</t>
  </si>
  <si>
    <t>浮橋沙也夏</t>
    <phoneticPr fontId="3"/>
  </si>
  <si>
    <t>横山牧子</t>
  </si>
  <si>
    <t>吉岡芽依</t>
  </si>
  <si>
    <t>吉岡芽依</t>
    <rPh sb="0" eb="2">
      <t>ヨシオカ</t>
    </rPh>
    <rPh sb="2" eb="4">
      <t>メイ</t>
    </rPh>
    <phoneticPr fontId="3"/>
  </si>
  <si>
    <t>猪川なのは</t>
  </si>
  <si>
    <t>猪川なのは</t>
    <phoneticPr fontId="3"/>
  </si>
  <si>
    <t>池内義幸</t>
  </si>
  <si>
    <t>B.C.Fight
 Ⅱ</t>
    <phoneticPr fontId="3"/>
  </si>
  <si>
    <t>第２４回川之江クラブ対抗　R5.5.3（水）　川之江体育館　参加３４チーム</t>
    <rPh sb="0" eb="1">
      <t>ダイ</t>
    </rPh>
    <rPh sb="3" eb="4">
      <t>カイ</t>
    </rPh>
    <rPh sb="4" eb="7">
      <t>カワノエ</t>
    </rPh>
    <rPh sb="10" eb="12">
      <t>タイコウ</t>
    </rPh>
    <rPh sb="20" eb="21">
      <t>スイ</t>
    </rPh>
    <rPh sb="23" eb="26">
      <t>カワノエ</t>
    </rPh>
    <rPh sb="26" eb="29">
      <t>タイイクカン</t>
    </rPh>
    <rPh sb="30" eb="32">
      <t>サンカ</t>
    </rPh>
    <phoneticPr fontId="3"/>
  </si>
  <si>
    <t>詳細</t>
    <rPh sb="0" eb="2">
      <t>ショウサイ</t>
    </rPh>
    <phoneticPr fontId="3"/>
  </si>
  <si>
    <t>THE DAI</t>
  </si>
  <si>
    <t>ほぼタイムテーブル通り進行。</t>
    <rPh sb="9" eb="10">
      <t>トオ</t>
    </rPh>
    <rPh sb="11" eb="13">
      <t>シンコウ</t>
    </rPh>
    <phoneticPr fontId="3"/>
  </si>
  <si>
    <t>18時、片付けまで完了</t>
    <rPh sb="2" eb="3">
      <t>ジ</t>
    </rPh>
    <rPh sb="4" eb="6">
      <t>カタヅ</t>
    </rPh>
    <rPh sb="9" eb="11">
      <t>カンリョウ</t>
    </rPh>
    <phoneticPr fontId="3"/>
  </si>
  <si>
    <t>全チームへの賞品準備。賞状はなし。</t>
    <rPh sb="0" eb="1">
      <t>ゼン</t>
    </rPh>
    <rPh sb="6" eb="8">
      <t>ショウヒン</t>
    </rPh>
    <rPh sb="8" eb="10">
      <t>ジュンビ</t>
    </rPh>
    <rPh sb="11" eb="13">
      <t>ショウジョウ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</si>
</sst>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7" formatCode="\-"/>
    <numFmt numFmtId="178" formatCode="&quot;&quot;@&quot;位&quot;"/>
  </numFmts>
  <fonts count="49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標準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26"/>
      <color indexed="8"/>
      <name val="HG丸ｺﾞｼｯｸM-PRO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2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36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9.5"/>
      <color indexed="8"/>
      <name val="ＭＳ Ｐゴシック"/>
      <family val="3"/>
      <charset val="128"/>
    </font>
    <font>
      <sz val="9.5"/>
      <name val="ＭＳ Ｐゴシック"/>
      <family val="3"/>
      <charset val="128"/>
    </font>
    <font>
      <sz val="20"/>
      <color indexed="8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slantDashDot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 applyBorder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2" fillId="0" borderId="0" applyBorder="0"/>
    <xf numFmtId="0" fontId="6" fillId="0" borderId="0"/>
    <xf numFmtId="0" fontId="8" fillId="0" borderId="0">
      <alignment vertical="center"/>
    </xf>
    <xf numFmtId="0" fontId="32" fillId="0" borderId="0" applyBorder="0"/>
    <xf numFmtId="0" fontId="36" fillId="0" borderId="0">
      <alignment vertical="center"/>
    </xf>
    <xf numFmtId="0" fontId="3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37" fillId="0" borderId="0"/>
    <xf numFmtId="0" fontId="1" fillId="0" borderId="0">
      <alignment vertical="center"/>
    </xf>
    <xf numFmtId="0" fontId="6" fillId="0" borderId="0">
      <alignment vertical="center"/>
    </xf>
  </cellStyleXfs>
  <cellXfs count="766">
    <xf numFmtId="0" fontId="0" fillId="0" borderId="0" xfId="0"/>
    <xf numFmtId="0" fontId="5" fillId="24" borderId="0" xfId="0" applyFont="1" applyFill="1" applyBorder="1" applyAlignment="1">
      <alignment horizontal="right" vertical="center" shrinkToFit="1"/>
    </xf>
    <xf numFmtId="0" fontId="5" fillId="24" borderId="10" xfId="0" applyFont="1" applyFill="1" applyBorder="1" applyAlignment="1">
      <alignment horizontal="right" vertical="center" shrinkToFit="1"/>
    </xf>
    <xf numFmtId="0" fontId="5" fillId="24" borderId="11" xfId="0" applyFont="1" applyFill="1" applyBorder="1" applyAlignment="1">
      <alignment horizontal="center" shrinkToFit="1"/>
    </xf>
    <xf numFmtId="0" fontId="5" fillId="24" borderId="12" xfId="0" applyFont="1" applyFill="1" applyBorder="1" applyAlignment="1">
      <alignment horizontal="center" shrinkToFit="1"/>
    </xf>
    <xf numFmtId="0" fontId="5" fillId="24" borderId="13" xfId="0" applyFont="1" applyFill="1" applyBorder="1" applyAlignment="1">
      <alignment horizontal="right" vertical="center" shrinkToFit="1"/>
    </xf>
    <xf numFmtId="0" fontId="5" fillId="24" borderId="14" xfId="0" applyFont="1" applyFill="1" applyBorder="1" applyAlignment="1">
      <alignment horizontal="center" shrinkToFit="1"/>
    </xf>
    <xf numFmtId="0" fontId="5" fillId="24" borderId="15" xfId="0" applyFont="1" applyFill="1" applyBorder="1" applyAlignment="1">
      <alignment horizontal="center" shrinkToFit="1"/>
    </xf>
    <xf numFmtId="0" fontId="5" fillId="24" borderId="16" xfId="0" applyFont="1" applyFill="1" applyBorder="1" applyAlignment="1">
      <alignment horizontal="center" shrinkToFit="1"/>
    </xf>
    <xf numFmtId="0" fontId="4" fillId="24" borderId="0" xfId="0" applyFont="1" applyFill="1" applyAlignment="1">
      <alignment vertical="center"/>
    </xf>
    <xf numFmtId="0" fontId="5" fillId="24" borderId="14" xfId="0" applyFont="1" applyFill="1" applyBorder="1" applyAlignment="1">
      <alignment horizontal="left"/>
    </xf>
    <xf numFmtId="0" fontId="5" fillId="24" borderId="14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177" fontId="5" fillId="24" borderId="0" xfId="0" applyNumberFormat="1" applyFont="1" applyFill="1" applyBorder="1" applyAlignment="1">
      <alignment horizontal="left" vertical="center" shrinkToFit="1"/>
    </xf>
    <xf numFmtId="177" fontId="5" fillId="24" borderId="19" xfId="0" applyNumberFormat="1" applyFont="1" applyFill="1" applyBorder="1" applyAlignment="1">
      <alignment horizontal="left" vertical="center" shrinkToFit="1"/>
    </xf>
    <xf numFmtId="0" fontId="5" fillId="24" borderId="20" xfId="0" applyFont="1" applyFill="1" applyBorder="1" applyAlignment="1">
      <alignment shrinkToFit="1"/>
    </xf>
    <xf numFmtId="0" fontId="5" fillId="24" borderId="0" xfId="0" applyFont="1" applyFill="1" applyBorder="1" applyAlignment="1">
      <alignment shrinkToFit="1"/>
    </xf>
    <xf numFmtId="0" fontId="5" fillId="24" borderId="17" xfId="0" applyFont="1" applyFill="1" applyBorder="1" applyAlignment="1">
      <alignment horizontal="center" shrinkToFit="1"/>
    </xf>
    <xf numFmtId="0" fontId="5" fillId="24" borderId="21" xfId="0" applyFont="1" applyFill="1" applyBorder="1" applyAlignment="1">
      <alignment shrinkToFit="1"/>
    </xf>
    <xf numFmtId="38" fontId="5" fillId="24" borderId="20" xfId="33" applyFont="1" applyFill="1" applyBorder="1" applyAlignment="1">
      <alignment horizontal="center" shrinkToFit="1"/>
    </xf>
    <xf numFmtId="38" fontId="5" fillId="24" borderId="0" xfId="33" applyFont="1" applyFill="1" applyBorder="1" applyAlignment="1">
      <alignment horizontal="center" shrinkToFit="1"/>
    </xf>
    <xf numFmtId="38" fontId="5" fillId="24" borderId="21" xfId="0" applyNumberFormat="1" applyFont="1" applyFill="1" applyBorder="1" applyAlignment="1">
      <alignment horizontal="center" shrinkToFit="1"/>
    </xf>
    <xf numFmtId="0" fontId="5" fillId="24" borderId="22" xfId="0" applyFont="1" applyFill="1" applyBorder="1" applyAlignment="1">
      <alignment vertical="center" shrinkToFit="1"/>
    </xf>
    <xf numFmtId="177" fontId="5" fillId="24" borderId="24" xfId="0" applyNumberFormat="1" applyFont="1" applyFill="1" applyBorder="1" applyAlignment="1">
      <alignment horizontal="left" vertical="center" shrinkToFit="1"/>
    </xf>
    <xf numFmtId="38" fontId="28" fillId="24" borderId="25" xfId="33" applyFont="1" applyFill="1" applyBorder="1" applyAlignment="1">
      <alignment horizontal="right" vertical="center" shrinkToFit="1"/>
    </xf>
    <xf numFmtId="38" fontId="28" fillId="24" borderId="0" xfId="33" applyFont="1" applyFill="1" applyBorder="1" applyAlignment="1">
      <alignment horizontal="right" vertical="center" shrinkToFit="1"/>
    </xf>
    <xf numFmtId="38" fontId="28" fillId="24" borderId="26" xfId="33" applyFont="1" applyFill="1" applyBorder="1" applyAlignment="1">
      <alignment horizontal="right" vertical="center" shrinkToFit="1"/>
    </xf>
    <xf numFmtId="0" fontId="5" fillId="24" borderId="20" xfId="0" applyFont="1" applyFill="1" applyBorder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5" fillId="24" borderId="21" xfId="0" applyFont="1" applyFill="1" applyBorder="1" applyAlignment="1">
      <alignment horizontal="center" shrinkToFit="1"/>
    </xf>
    <xf numFmtId="0" fontId="5" fillId="24" borderId="25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vertical="center" shrinkToFit="1"/>
    </xf>
    <xf numFmtId="0" fontId="5" fillId="24" borderId="16" xfId="0" applyFont="1" applyFill="1" applyBorder="1" applyAlignment="1">
      <alignment shrinkToFit="1"/>
    </xf>
    <xf numFmtId="0" fontId="5" fillId="24" borderId="14" xfId="0" applyFont="1" applyFill="1" applyBorder="1" applyAlignment="1">
      <alignment shrinkToFit="1"/>
    </xf>
    <xf numFmtId="0" fontId="5" fillId="24" borderId="17" xfId="0" applyFont="1" applyFill="1" applyBorder="1" applyAlignment="1">
      <alignment shrinkToFit="1"/>
    </xf>
    <xf numFmtId="0" fontId="5" fillId="24" borderId="25" xfId="0" applyFont="1" applyFill="1" applyBorder="1" applyAlignment="1">
      <alignment vertical="center" shrinkToFit="1"/>
    </xf>
    <xf numFmtId="0" fontId="5" fillId="24" borderId="24" xfId="0" applyFont="1" applyFill="1" applyBorder="1" applyAlignment="1">
      <alignment horizontal="center" vertical="center" shrinkToFit="1"/>
    </xf>
    <xf numFmtId="0" fontId="5" fillId="24" borderId="27" xfId="0" applyFont="1" applyFill="1" applyBorder="1" applyAlignment="1">
      <alignment shrinkToFit="1"/>
    </xf>
    <xf numFmtId="0" fontId="5" fillId="24" borderId="28" xfId="0" applyFont="1" applyFill="1" applyBorder="1" applyAlignment="1">
      <alignment shrinkToFit="1"/>
    </xf>
    <xf numFmtId="0" fontId="5" fillId="24" borderId="27" xfId="0" applyFont="1" applyFill="1" applyBorder="1" applyAlignment="1">
      <alignment horizontal="center" shrinkToFit="1"/>
    </xf>
    <xf numFmtId="0" fontId="5" fillId="24" borderId="28" xfId="0" applyFont="1" applyFill="1" applyBorder="1" applyAlignment="1">
      <alignment horizontal="center" shrinkToFit="1"/>
    </xf>
    <xf numFmtId="0" fontId="5" fillId="24" borderId="29" xfId="0" applyFont="1" applyFill="1" applyBorder="1" applyAlignment="1">
      <alignment horizontal="center" shrinkToFit="1"/>
    </xf>
    <xf numFmtId="0" fontId="5" fillId="24" borderId="29" xfId="0" applyFont="1" applyFill="1" applyBorder="1" applyAlignment="1">
      <alignment shrinkToFit="1"/>
    </xf>
    <xf numFmtId="0" fontId="5" fillId="24" borderId="30" xfId="0" applyFont="1" applyFill="1" applyBorder="1" applyAlignment="1">
      <alignment vertical="center" shrinkToFit="1"/>
    </xf>
    <xf numFmtId="177" fontId="5" fillId="24" borderId="13" xfId="0" applyNumberFormat="1" applyFont="1" applyFill="1" applyBorder="1" applyAlignment="1">
      <alignment horizontal="left" vertical="center" shrinkToFit="1"/>
    </xf>
    <xf numFmtId="0" fontId="5" fillId="24" borderId="13" xfId="0" applyFont="1" applyFill="1" applyBorder="1" applyAlignment="1">
      <alignment vertical="center" shrinkToFit="1"/>
    </xf>
    <xf numFmtId="0" fontId="5" fillId="24" borderId="31" xfId="0" applyFont="1" applyFill="1" applyBorder="1" applyAlignment="1">
      <alignment vertical="center" shrinkToFit="1"/>
    </xf>
    <xf numFmtId="0" fontId="5" fillId="24" borderId="18" xfId="0" applyFont="1" applyFill="1" applyBorder="1" applyAlignment="1">
      <alignment vertical="center" shrinkToFit="1"/>
    </xf>
    <xf numFmtId="0" fontId="5" fillId="24" borderId="32" xfId="0" applyFont="1" applyFill="1" applyBorder="1" applyAlignment="1">
      <alignment vertical="center" shrinkToFit="1"/>
    </xf>
    <xf numFmtId="177" fontId="5" fillId="24" borderId="10" xfId="0" applyNumberFormat="1" applyFont="1" applyFill="1" applyBorder="1" applyAlignment="1">
      <alignment horizontal="left" vertical="center" shrinkToFit="1"/>
    </xf>
    <xf numFmtId="0" fontId="5" fillId="24" borderId="10" xfId="0" applyFont="1" applyFill="1" applyBorder="1" applyAlignment="1">
      <alignment vertical="center" shrinkToFit="1"/>
    </xf>
    <xf numFmtId="0" fontId="5" fillId="24" borderId="33" xfId="0" applyFont="1" applyFill="1" applyBorder="1" applyAlignment="1">
      <alignment vertical="center" shrinkToFit="1"/>
    </xf>
    <xf numFmtId="38" fontId="28" fillId="24" borderId="32" xfId="33" applyFont="1" applyFill="1" applyBorder="1" applyAlignment="1">
      <alignment horizontal="right" vertical="center" shrinkToFit="1"/>
    </xf>
    <xf numFmtId="38" fontId="28" fillId="24" borderId="10" xfId="33" applyFont="1" applyFill="1" applyBorder="1" applyAlignment="1">
      <alignment horizontal="right" vertical="center" shrinkToFit="1"/>
    </xf>
    <xf numFmtId="38" fontId="28" fillId="24" borderId="34" xfId="33" applyFont="1" applyFill="1" applyBorder="1" applyAlignment="1">
      <alignment horizontal="right" vertical="center" shrinkToFit="1"/>
    </xf>
    <xf numFmtId="0" fontId="5" fillId="25" borderId="18" xfId="0" applyFont="1" applyFill="1" applyBorder="1" applyAlignment="1">
      <alignment horizontal="right" vertical="center" shrinkToFit="1"/>
    </xf>
    <xf numFmtId="177" fontId="5" fillId="24" borderId="0" xfId="0" applyNumberFormat="1" applyFont="1" applyFill="1" applyBorder="1" applyAlignment="1">
      <alignment horizontal="right" vertical="center" shrinkToFit="1"/>
    </xf>
    <xf numFmtId="0" fontId="5" fillId="25" borderId="0" xfId="0" applyFont="1" applyFill="1" applyBorder="1" applyAlignment="1">
      <alignment horizontal="right" vertical="center" shrinkToFit="1"/>
    </xf>
    <xf numFmtId="177" fontId="5" fillId="24" borderId="19" xfId="0" applyNumberFormat="1" applyFont="1" applyFill="1" applyBorder="1" applyAlignment="1">
      <alignment horizontal="right" vertical="center" shrinkToFit="1"/>
    </xf>
    <xf numFmtId="0" fontId="5" fillId="25" borderId="19" xfId="0" applyFont="1" applyFill="1" applyBorder="1" applyAlignment="1">
      <alignment horizontal="right" vertical="center" shrinkToFit="1"/>
    </xf>
    <xf numFmtId="0" fontId="5" fillId="25" borderId="35" xfId="0" applyFont="1" applyFill="1" applyBorder="1" applyAlignment="1">
      <alignment horizontal="right" vertical="center" shrinkToFit="1"/>
    </xf>
    <xf numFmtId="0" fontId="5" fillId="25" borderId="0" xfId="0" quotePrefix="1" applyFont="1" applyFill="1" applyBorder="1" applyAlignment="1">
      <alignment horizontal="right" vertical="center" shrinkToFit="1"/>
    </xf>
    <xf numFmtId="0" fontId="5" fillId="25" borderId="23" xfId="0" applyFont="1" applyFill="1" applyBorder="1" applyAlignment="1">
      <alignment horizontal="right" vertical="center" shrinkToFit="1"/>
    </xf>
    <xf numFmtId="0" fontId="5" fillId="25" borderId="24" xfId="0" applyFont="1" applyFill="1" applyBorder="1" applyAlignment="1">
      <alignment horizontal="right" vertical="center" shrinkToFit="1"/>
    </xf>
    <xf numFmtId="177" fontId="5" fillId="24" borderId="24" xfId="0" applyNumberFormat="1" applyFont="1" applyFill="1" applyBorder="1" applyAlignment="1">
      <alignment horizontal="right" vertical="center" shrinkToFit="1"/>
    </xf>
    <xf numFmtId="0" fontId="5" fillId="24" borderId="25" xfId="0" applyFont="1" applyFill="1" applyBorder="1" applyAlignment="1">
      <alignment horizontal="right" vertical="center" shrinkToFit="1"/>
    </xf>
    <xf numFmtId="0" fontId="5" fillId="24" borderId="22" xfId="0" applyFont="1" applyFill="1" applyBorder="1" applyAlignment="1">
      <alignment horizontal="right" vertical="center" shrinkToFit="1"/>
    </xf>
    <xf numFmtId="0" fontId="5" fillId="24" borderId="24" xfId="0" applyFont="1" applyFill="1" applyBorder="1" applyAlignment="1">
      <alignment horizontal="right" vertical="center" shrinkToFit="1"/>
    </xf>
    <xf numFmtId="177" fontId="5" fillId="24" borderId="13" xfId="0" applyNumberFormat="1" applyFont="1" applyFill="1" applyBorder="1" applyAlignment="1">
      <alignment horizontal="right" vertical="center" shrinkToFit="1"/>
    </xf>
    <xf numFmtId="0" fontId="5" fillId="24" borderId="18" xfId="0" applyFont="1" applyFill="1" applyBorder="1" applyAlignment="1">
      <alignment horizontal="right" vertical="center" shrinkToFit="1"/>
    </xf>
    <xf numFmtId="0" fontId="5" fillId="24" borderId="23" xfId="0" applyFont="1" applyFill="1" applyBorder="1" applyAlignment="1">
      <alignment horizontal="right" vertical="center" shrinkToFit="1"/>
    </xf>
    <xf numFmtId="0" fontId="5" fillId="24" borderId="31" xfId="0" applyFont="1" applyFill="1" applyBorder="1" applyAlignment="1">
      <alignment horizontal="right" vertical="center" shrinkToFit="1"/>
    </xf>
    <xf numFmtId="0" fontId="5" fillId="24" borderId="32" xfId="0" applyFont="1" applyFill="1" applyBorder="1" applyAlignment="1">
      <alignment horizontal="right" vertical="center" shrinkToFit="1"/>
    </xf>
    <xf numFmtId="177" fontId="5" fillId="24" borderId="10" xfId="0" applyNumberFormat="1" applyFont="1" applyFill="1" applyBorder="1" applyAlignment="1">
      <alignment horizontal="right" vertical="center" shrinkToFit="1"/>
    </xf>
    <xf numFmtId="0" fontId="5" fillId="24" borderId="33" xfId="0" applyFont="1" applyFill="1" applyBorder="1" applyAlignment="1">
      <alignment horizontal="right" vertical="center" shrinkToFit="1"/>
    </xf>
    <xf numFmtId="0" fontId="30" fillId="24" borderId="0" xfId="0" applyFont="1" applyFill="1" applyAlignment="1">
      <alignment vertical="center" shrinkToFit="1"/>
    </xf>
    <xf numFmtId="38" fontId="5" fillId="24" borderId="20" xfId="33" applyFont="1" applyFill="1" applyBorder="1" applyAlignment="1">
      <alignment shrinkToFit="1"/>
    </xf>
    <xf numFmtId="38" fontId="5" fillId="24" borderId="0" xfId="33" applyFont="1" applyFill="1" applyBorder="1" applyAlignment="1">
      <alignment shrinkToFit="1"/>
    </xf>
    <xf numFmtId="38" fontId="5" fillId="24" borderId="21" xfId="0" applyNumberFormat="1" applyFont="1" applyFill="1" applyBorder="1" applyAlignment="1">
      <alignment shrinkToFit="1"/>
    </xf>
    <xf numFmtId="0" fontId="5" fillId="25" borderId="31" xfId="0" applyFont="1" applyFill="1" applyBorder="1" applyAlignment="1">
      <alignment horizontal="right" vertical="center" shrinkToFit="1"/>
    </xf>
    <xf numFmtId="0" fontId="5" fillId="25" borderId="13" xfId="0" applyFont="1" applyFill="1" applyBorder="1" applyAlignment="1">
      <alignment horizontal="right" vertical="center" shrinkToFit="1"/>
    </xf>
    <xf numFmtId="38" fontId="5" fillId="24" borderId="16" xfId="33" applyFont="1" applyFill="1" applyBorder="1" applyAlignment="1">
      <alignment shrinkToFit="1"/>
    </xf>
    <xf numFmtId="38" fontId="5" fillId="24" borderId="14" xfId="33" applyFont="1" applyFill="1" applyBorder="1" applyAlignment="1">
      <alignment shrinkToFit="1"/>
    </xf>
    <xf numFmtId="38" fontId="5" fillId="24" borderId="27" xfId="33" applyFont="1" applyFill="1" applyBorder="1" applyAlignment="1">
      <alignment shrinkToFit="1"/>
    </xf>
    <xf numFmtId="38" fontId="5" fillId="24" borderId="28" xfId="33" applyFont="1" applyFill="1" applyBorder="1" applyAlignment="1">
      <alignment shrinkToFit="1"/>
    </xf>
    <xf numFmtId="0" fontId="5" fillId="24" borderId="30" xfId="0" applyFont="1" applyFill="1" applyBorder="1" applyAlignment="1">
      <alignment horizontal="right" vertical="center" shrinkToFit="1"/>
    </xf>
    <xf numFmtId="0" fontId="5" fillId="24" borderId="0" xfId="0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8" fillId="26" borderId="0" xfId="50" applyFont="1" applyFill="1" applyAlignment="1">
      <alignment vertical="center"/>
    </xf>
    <xf numFmtId="0" fontId="9" fillId="26" borderId="0" xfId="50" applyFont="1" applyFill="1" applyBorder="1" applyAlignment="1">
      <alignment horizontal="center" vertical="center"/>
    </xf>
    <xf numFmtId="0" fontId="8" fillId="26" borderId="0" xfId="50" applyFont="1" applyFill="1" applyBorder="1" applyAlignment="1">
      <alignment vertical="center"/>
    </xf>
    <xf numFmtId="0" fontId="27" fillId="26" borderId="0" xfId="50" applyFont="1" applyFill="1" applyBorder="1" applyAlignment="1">
      <alignment horizontal="left" vertical="center"/>
    </xf>
    <xf numFmtId="178" fontId="9" fillId="26" borderId="0" xfId="50" applyNumberFormat="1" applyFont="1" applyFill="1" applyBorder="1" applyAlignment="1">
      <alignment vertical="center"/>
    </xf>
    <xf numFmtId="38" fontId="27" fillId="26" borderId="0" xfId="34" applyFont="1" applyFill="1" applyBorder="1" applyAlignment="1">
      <alignment horizontal="left" vertical="center"/>
    </xf>
    <xf numFmtId="0" fontId="26" fillId="26" borderId="0" xfId="50" applyFont="1" applyFill="1" applyBorder="1" applyAlignment="1">
      <alignment vertical="center"/>
    </xf>
    <xf numFmtId="0" fontId="34" fillId="26" borderId="0" xfId="50" applyFont="1" applyFill="1" applyBorder="1" applyAlignment="1">
      <alignment vertical="center" shrinkToFit="1"/>
    </xf>
    <xf numFmtId="0" fontId="6" fillId="26" borderId="0" xfId="0" applyFont="1" applyFill="1" applyAlignment="1">
      <alignment vertical="center"/>
    </xf>
    <xf numFmtId="0" fontId="8" fillId="26" borderId="0" xfId="50" applyFont="1" applyFill="1" applyBorder="1" applyAlignment="1">
      <alignment horizontal="left" vertical="center"/>
    </xf>
    <xf numFmtId="38" fontId="8" fillId="26" borderId="0" xfId="34" applyFont="1" applyFill="1" applyBorder="1" applyAlignment="1">
      <alignment horizontal="left" vertical="center"/>
    </xf>
    <xf numFmtId="178" fontId="8" fillId="26" borderId="0" xfId="50" applyNumberFormat="1" applyFont="1" applyFill="1" applyBorder="1" applyAlignment="1">
      <alignment vertical="center"/>
    </xf>
    <xf numFmtId="0" fontId="8" fillId="26" borderId="0" xfId="50" applyFont="1" applyFill="1" applyBorder="1" applyAlignment="1">
      <alignment horizontal="center" vertical="center"/>
    </xf>
    <xf numFmtId="0" fontId="40" fillId="26" borderId="0" xfId="50" applyFont="1" applyFill="1" applyBorder="1" applyAlignment="1">
      <alignment vertical="center" shrinkToFit="1"/>
    </xf>
    <xf numFmtId="0" fontId="41" fillId="26" borderId="0" xfId="50" applyFont="1" applyFill="1" applyBorder="1" applyAlignment="1">
      <alignment vertical="center" shrinkToFit="1"/>
    </xf>
    <xf numFmtId="0" fontId="42" fillId="26" borderId="0" xfId="50" applyFont="1" applyFill="1" applyBorder="1" applyAlignment="1">
      <alignment vertical="center" shrinkToFit="1"/>
    </xf>
    <xf numFmtId="178" fontId="26" fillId="26" borderId="0" xfId="50" applyNumberFormat="1" applyFont="1" applyFill="1" applyBorder="1" applyAlignment="1">
      <alignment vertical="center"/>
    </xf>
    <xf numFmtId="38" fontId="8" fillId="26" borderId="0" xfId="33" applyFont="1" applyFill="1" applyBorder="1" applyAlignment="1">
      <alignment vertical="center"/>
    </xf>
    <xf numFmtId="178" fontId="26" fillId="26" borderId="0" xfId="34" applyNumberFormat="1" applyFont="1" applyFill="1" applyBorder="1" applyAlignment="1">
      <alignment vertical="center"/>
    </xf>
    <xf numFmtId="0" fontId="8" fillId="26" borderId="69" xfId="50" applyFont="1" applyFill="1" applyBorder="1" applyAlignment="1">
      <alignment vertical="center"/>
    </xf>
    <xf numFmtId="0" fontId="8" fillId="26" borderId="78" xfId="50" applyFont="1" applyFill="1" applyBorder="1" applyAlignment="1">
      <alignment vertical="center"/>
    </xf>
    <xf numFmtId="178" fontId="4" fillId="24" borderId="0" xfId="0" applyNumberFormat="1" applyFont="1" applyFill="1" applyBorder="1" applyAlignment="1">
      <alignment horizontal="center" vertical="center" shrinkToFit="1"/>
    </xf>
    <xf numFmtId="0" fontId="43" fillId="26" borderId="0" xfId="50" applyFont="1" applyFill="1" applyBorder="1" applyAlignment="1">
      <alignment horizontal="left" vertical="center"/>
    </xf>
    <xf numFmtId="0" fontId="29" fillId="24" borderId="0" xfId="0" applyFont="1" applyFill="1" applyBorder="1" applyAlignment="1">
      <alignment horizontal="center" vertical="center"/>
    </xf>
    <xf numFmtId="38" fontId="29" fillId="24" borderId="0" xfId="33" applyFont="1" applyFill="1" applyBorder="1" applyAlignment="1">
      <alignment horizontal="right" vertical="center" shrinkToFit="1"/>
    </xf>
    <xf numFmtId="178" fontId="8" fillId="26" borderId="78" xfId="34" applyNumberFormat="1" applyFont="1" applyFill="1" applyBorder="1" applyAlignment="1">
      <alignment horizontal="left" vertical="center"/>
    </xf>
    <xf numFmtId="0" fontId="6" fillId="26" borderId="0" xfId="0" applyFont="1" applyFill="1" applyBorder="1" applyAlignment="1">
      <alignment vertical="center"/>
    </xf>
    <xf numFmtId="38" fontId="8" fillId="26" borderId="107" xfId="33" applyFont="1" applyFill="1" applyBorder="1" applyAlignment="1">
      <alignment vertical="center"/>
    </xf>
    <xf numFmtId="38" fontId="8" fillId="26" borderId="79" xfId="33" applyFont="1" applyFill="1" applyBorder="1" applyAlignment="1">
      <alignment vertical="center"/>
    </xf>
    <xf numFmtId="38" fontId="8" fillId="26" borderId="105" xfId="33" applyFont="1" applyFill="1" applyBorder="1" applyAlignment="1">
      <alignment vertical="center"/>
    </xf>
    <xf numFmtId="38" fontId="8" fillId="26" borderId="106" xfId="33" applyFont="1" applyFill="1" applyBorder="1" applyAlignment="1">
      <alignment vertical="center"/>
    </xf>
    <xf numFmtId="0" fontId="6" fillId="26" borderId="107" xfId="0" applyFont="1" applyFill="1" applyBorder="1" applyAlignment="1">
      <alignment vertical="center"/>
    </xf>
    <xf numFmtId="0" fontId="6" fillId="26" borderId="76" xfId="0" applyFont="1" applyFill="1" applyBorder="1" applyAlignment="1">
      <alignment vertical="center"/>
    </xf>
    <xf numFmtId="178" fontId="26" fillId="26" borderId="0" xfId="34" applyNumberFormat="1" applyFont="1" applyFill="1" applyBorder="1" applyAlignment="1">
      <alignment horizontal="center" vertical="center"/>
    </xf>
    <xf numFmtId="38" fontId="26" fillId="26" borderId="0" xfId="34" applyFont="1" applyFill="1" applyBorder="1" applyAlignment="1">
      <alignment horizontal="center" vertical="center"/>
    </xf>
    <xf numFmtId="0" fontId="43" fillId="26" borderId="0" xfId="5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/>
    </xf>
    <xf numFmtId="0" fontId="8" fillId="27" borderId="38" xfId="50" applyFont="1" applyFill="1" applyBorder="1" applyAlignment="1">
      <alignment vertical="center"/>
    </xf>
    <xf numFmtId="0" fontId="6" fillId="27" borderId="32" xfId="0" applyFont="1" applyFill="1" applyBorder="1" applyAlignment="1">
      <alignment vertical="center"/>
    </xf>
    <xf numFmtId="0" fontId="6" fillId="27" borderId="70" xfId="0" applyFont="1" applyFill="1" applyBorder="1" applyAlignment="1">
      <alignment vertical="center"/>
    </xf>
    <xf numFmtId="0" fontId="6" fillId="27" borderId="19" xfId="0" applyFont="1" applyFill="1" applyBorder="1" applyAlignment="1">
      <alignment horizontal="center" vertical="center" shrinkToFit="1"/>
    </xf>
    <xf numFmtId="0" fontId="6" fillId="27" borderId="67" xfId="0" applyFont="1" applyFill="1" applyBorder="1" applyAlignment="1">
      <alignment vertical="center"/>
    </xf>
    <xf numFmtId="0" fontId="6" fillId="27" borderId="0" xfId="0" applyFont="1" applyFill="1" applyBorder="1" applyAlignment="1">
      <alignment horizontal="center" vertical="center" shrinkToFit="1"/>
    </xf>
    <xf numFmtId="0" fontId="6" fillId="27" borderId="78" xfId="0" applyFont="1" applyFill="1" applyBorder="1" applyAlignment="1">
      <alignment horizontal="center" vertical="center" shrinkToFit="1"/>
    </xf>
    <xf numFmtId="0" fontId="6" fillId="27" borderId="85" xfId="0" applyFont="1" applyFill="1" applyBorder="1" applyAlignment="1">
      <alignment horizontal="center" vertical="center" shrinkToFit="1"/>
    </xf>
    <xf numFmtId="0" fontId="38" fillId="27" borderId="67" xfId="0" applyFont="1" applyFill="1" applyBorder="1" applyAlignment="1">
      <alignment horizontal="center" vertical="center"/>
    </xf>
    <xf numFmtId="0" fontId="33" fillId="27" borderId="67" xfId="0" applyFont="1" applyFill="1" applyBorder="1" applyAlignment="1">
      <alignment vertical="center"/>
    </xf>
    <xf numFmtId="0" fontId="38" fillId="27" borderId="68" xfId="0" applyFont="1" applyFill="1" applyBorder="1" applyAlignment="1">
      <alignment vertical="center"/>
    </xf>
    <xf numFmtId="0" fontId="6" fillId="27" borderId="10" xfId="0" applyFont="1" applyFill="1" applyBorder="1" applyAlignment="1">
      <alignment horizontal="center" vertical="center" shrinkToFit="1"/>
    </xf>
    <xf numFmtId="0" fontId="8" fillId="28" borderId="38" xfId="50" applyFont="1" applyFill="1" applyBorder="1" applyAlignment="1">
      <alignment vertical="center"/>
    </xf>
    <xf numFmtId="0" fontId="6" fillId="28" borderId="32" xfId="0" applyFont="1" applyFill="1" applyBorder="1" applyAlignment="1">
      <alignment vertical="center"/>
    </xf>
    <xf numFmtId="0" fontId="6" fillId="28" borderId="70" xfId="0" applyFont="1" applyFill="1" applyBorder="1" applyAlignment="1">
      <alignment vertical="center"/>
    </xf>
    <xf numFmtId="0" fontId="6" fillId="28" borderId="19" xfId="0" applyFont="1" applyFill="1" applyBorder="1" applyAlignment="1">
      <alignment horizontal="center" vertical="center" shrinkToFit="1"/>
    </xf>
    <xf numFmtId="0" fontId="6" fillId="28" borderId="67" xfId="0" applyFont="1" applyFill="1" applyBorder="1" applyAlignment="1">
      <alignment vertical="center"/>
    </xf>
    <xf numFmtId="0" fontId="6" fillId="28" borderId="0" xfId="0" applyFont="1" applyFill="1" applyBorder="1" applyAlignment="1">
      <alignment horizontal="center" vertical="center" shrinkToFit="1"/>
    </xf>
    <xf numFmtId="0" fontId="6" fillId="28" borderId="78" xfId="0" applyFont="1" applyFill="1" applyBorder="1" applyAlignment="1">
      <alignment horizontal="center" vertical="center" shrinkToFit="1"/>
    </xf>
    <xf numFmtId="0" fontId="6" fillId="28" borderId="85" xfId="0" applyFont="1" applyFill="1" applyBorder="1" applyAlignment="1">
      <alignment horizontal="center" vertical="center" shrinkToFit="1"/>
    </xf>
    <xf numFmtId="0" fontId="38" fillId="28" borderId="67" xfId="0" applyFont="1" applyFill="1" applyBorder="1" applyAlignment="1">
      <alignment horizontal="center" vertical="center"/>
    </xf>
    <xf numFmtId="0" fontId="33" fillId="28" borderId="67" xfId="0" applyFont="1" applyFill="1" applyBorder="1" applyAlignment="1">
      <alignment vertical="center"/>
    </xf>
    <xf numFmtId="0" fontId="38" fillId="28" borderId="68" xfId="0" applyFont="1" applyFill="1" applyBorder="1" applyAlignment="1">
      <alignment vertical="center"/>
    </xf>
    <xf numFmtId="0" fontId="6" fillId="28" borderId="10" xfId="0" applyFont="1" applyFill="1" applyBorder="1" applyAlignment="1">
      <alignment horizontal="center" vertical="center" shrinkToFit="1"/>
    </xf>
    <xf numFmtId="0" fontId="8" fillId="29" borderId="38" xfId="50" applyFont="1" applyFill="1" applyBorder="1" applyAlignment="1">
      <alignment vertical="center"/>
    </xf>
    <xf numFmtId="0" fontId="6" fillId="29" borderId="32" xfId="0" applyFont="1" applyFill="1" applyBorder="1" applyAlignment="1">
      <alignment vertical="center"/>
    </xf>
    <xf numFmtId="0" fontId="6" fillId="29" borderId="70" xfId="0" applyFont="1" applyFill="1" applyBorder="1" applyAlignment="1">
      <alignment vertical="center"/>
    </xf>
    <xf numFmtId="0" fontId="6" fillId="29" borderId="19" xfId="0" applyFont="1" applyFill="1" applyBorder="1" applyAlignment="1">
      <alignment horizontal="center" vertical="center" shrinkToFit="1"/>
    </xf>
    <xf numFmtId="0" fontId="6" fillId="29" borderId="67" xfId="0" applyFont="1" applyFill="1" applyBorder="1" applyAlignment="1">
      <alignment vertical="center"/>
    </xf>
    <xf numFmtId="0" fontId="6" fillId="29" borderId="0" xfId="0" applyFont="1" applyFill="1" applyBorder="1" applyAlignment="1">
      <alignment horizontal="center" vertical="center" shrinkToFit="1"/>
    </xf>
    <xf numFmtId="0" fontId="6" fillId="29" borderId="78" xfId="0" applyFont="1" applyFill="1" applyBorder="1" applyAlignment="1">
      <alignment horizontal="center" vertical="center" shrinkToFit="1"/>
    </xf>
    <xf numFmtId="0" fontId="6" fillId="29" borderId="85" xfId="0" applyFont="1" applyFill="1" applyBorder="1" applyAlignment="1">
      <alignment horizontal="center" vertical="center" shrinkToFit="1"/>
    </xf>
    <xf numFmtId="0" fontId="38" fillId="29" borderId="67" xfId="0" applyFont="1" applyFill="1" applyBorder="1" applyAlignment="1">
      <alignment horizontal="center" vertical="center"/>
    </xf>
    <xf numFmtId="0" fontId="33" fillId="29" borderId="67" xfId="0" applyFont="1" applyFill="1" applyBorder="1" applyAlignment="1">
      <alignment vertical="center"/>
    </xf>
    <xf numFmtId="0" fontId="38" fillId="29" borderId="68" xfId="0" applyFont="1" applyFill="1" applyBorder="1" applyAlignment="1">
      <alignment vertical="center"/>
    </xf>
    <xf numFmtId="0" fontId="6" fillId="29" borderId="10" xfId="0" applyFont="1" applyFill="1" applyBorder="1" applyAlignment="1">
      <alignment horizontal="center" vertical="center" shrinkToFit="1"/>
    </xf>
    <xf numFmtId="0" fontId="8" fillId="30" borderId="38" xfId="50" applyFont="1" applyFill="1" applyBorder="1" applyAlignment="1">
      <alignment vertical="center"/>
    </xf>
    <xf numFmtId="0" fontId="6" fillId="30" borderId="32" xfId="0" applyFont="1" applyFill="1" applyBorder="1" applyAlignment="1">
      <alignment vertical="center"/>
    </xf>
    <xf numFmtId="0" fontId="6" fillId="30" borderId="70" xfId="0" applyFont="1" applyFill="1" applyBorder="1" applyAlignment="1">
      <alignment vertical="center"/>
    </xf>
    <xf numFmtId="0" fontId="6" fillId="30" borderId="19" xfId="0" applyFont="1" applyFill="1" applyBorder="1" applyAlignment="1">
      <alignment horizontal="center" vertical="center" shrinkToFit="1"/>
    </xf>
    <xf numFmtId="0" fontId="6" fillId="30" borderId="67" xfId="0" applyFont="1" applyFill="1" applyBorder="1" applyAlignment="1">
      <alignment vertical="center"/>
    </xf>
    <xf numFmtId="0" fontId="6" fillId="30" borderId="0" xfId="0" applyFont="1" applyFill="1" applyBorder="1" applyAlignment="1">
      <alignment horizontal="center" vertical="center" shrinkToFit="1"/>
    </xf>
    <xf numFmtId="0" fontId="6" fillId="30" borderId="78" xfId="0" applyFont="1" applyFill="1" applyBorder="1" applyAlignment="1">
      <alignment horizontal="center" vertical="center" shrinkToFit="1"/>
    </xf>
    <xf numFmtId="0" fontId="6" fillId="30" borderId="85" xfId="0" applyFont="1" applyFill="1" applyBorder="1" applyAlignment="1">
      <alignment horizontal="center" vertical="center" shrinkToFit="1"/>
    </xf>
    <xf numFmtId="0" fontId="38" fillId="30" borderId="67" xfId="0" applyFont="1" applyFill="1" applyBorder="1" applyAlignment="1">
      <alignment horizontal="center" vertical="center"/>
    </xf>
    <xf numFmtId="0" fontId="33" fillId="30" borderId="67" xfId="0" applyFont="1" applyFill="1" applyBorder="1" applyAlignment="1">
      <alignment vertical="center"/>
    </xf>
    <xf numFmtId="0" fontId="38" fillId="30" borderId="68" xfId="0" applyFont="1" applyFill="1" applyBorder="1" applyAlignment="1">
      <alignment vertical="center"/>
    </xf>
    <xf numFmtId="0" fontId="6" fillId="30" borderId="10" xfId="0" applyFont="1" applyFill="1" applyBorder="1" applyAlignment="1">
      <alignment horizontal="center" vertical="center" shrinkToFit="1"/>
    </xf>
    <xf numFmtId="0" fontId="8" fillId="27" borderId="0" xfId="50" applyFont="1" applyFill="1" applyAlignment="1">
      <alignment vertical="center"/>
    </xf>
    <xf numFmtId="0" fontId="5" fillId="24" borderId="32" xfId="0" applyFont="1" applyFill="1" applyBorder="1" applyAlignment="1">
      <alignment horizontal="center" vertical="center" shrinkToFit="1"/>
    </xf>
    <xf numFmtId="0" fontId="38" fillId="29" borderId="19" xfId="0" applyFont="1" applyFill="1" applyBorder="1" applyAlignment="1">
      <alignment horizontal="center" vertical="center" shrinkToFit="1"/>
    </xf>
    <xf numFmtId="0" fontId="38" fillId="29" borderId="10" xfId="0" applyFont="1" applyFill="1" applyBorder="1" applyAlignment="1">
      <alignment horizontal="center" vertical="center" shrinkToFit="1"/>
    </xf>
    <xf numFmtId="0" fontId="38" fillId="28" borderId="19" xfId="0" applyFont="1" applyFill="1" applyBorder="1" applyAlignment="1">
      <alignment horizontal="center" vertical="center" shrinkToFit="1"/>
    </xf>
    <xf numFmtId="0" fontId="38" fillId="28" borderId="10" xfId="0" applyFont="1" applyFill="1" applyBorder="1" applyAlignment="1">
      <alignment horizontal="center" vertical="center" shrinkToFit="1"/>
    </xf>
    <xf numFmtId="0" fontId="38" fillId="30" borderId="10" xfId="0" applyFont="1" applyFill="1" applyBorder="1" applyAlignment="1">
      <alignment horizontal="center" vertical="center" shrinkToFit="1"/>
    </xf>
    <xf numFmtId="0" fontId="38" fillId="27" borderId="10" xfId="0" applyFont="1" applyFill="1" applyBorder="1" applyAlignment="1">
      <alignment horizontal="center" vertical="center" shrinkToFit="1"/>
    </xf>
    <xf numFmtId="38" fontId="8" fillId="26" borderId="127" xfId="33" applyFont="1" applyFill="1" applyBorder="1" applyAlignment="1">
      <alignment vertical="center"/>
    </xf>
    <xf numFmtId="0" fontId="6" fillId="26" borderId="127" xfId="0" applyFont="1" applyFill="1" applyBorder="1" applyAlignment="1">
      <alignment vertical="center"/>
    </xf>
    <xf numFmtId="38" fontId="8" fillId="26" borderId="128" xfId="33" applyFont="1" applyFill="1" applyBorder="1" applyAlignment="1">
      <alignment vertical="center"/>
    </xf>
    <xf numFmtId="0" fontId="38" fillId="29" borderId="19" xfId="0" applyFont="1" applyFill="1" applyBorder="1" applyAlignment="1">
      <alignment vertical="center" shrinkToFit="1"/>
    </xf>
    <xf numFmtId="0" fontId="38" fillId="29" borderId="0" xfId="0" applyFont="1" applyFill="1" applyBorder="1" applyAlignment="1">
      <alignment vertical="center" shrinkToFit="1"/>
    </xf>
    <xf numFmtId="0" fontId="38" fillId="29" borderId="78" xfId="0" applyFont="1" applyFill="1" applyBorder="1" applyAlignment="1">
      <alignment vertical="center" shrinkToFit="1"/>
    </xf>
    <xf numFmtId="0" fontId="38" fillId="29" borderId="30" xfId="0" applyFont="1" applyFill="1" applyBorder="1" applyAlignment="1">
      <alignment vertical="center" shrinkToFit="1"/>
    </xf>
    <xf numFmtId="0" fontId="38" fillId="29" borderId="25" xfId="0" applyFont="1" applyFill="1" applyBorder="1" applyAlignment="1">
      <alignment vertical="center" shrinkToFit="1"/>
    </xf>
    <xf numFmtId="0" fontId="38" fillId="29" borderId="22" xfId="0" applyFont="1" applyFill="1" applyBorder="1" applyAlignment="1">
      <alignment horizontal="center" vertical="center" shrinkToFit="1"/>
    </xf>
    <xf numFmtId="0" fontId="38" fillId="29" borderId="87" xfId="0" applyFont="1" applyFill="1" applyBorder="1" applyAlignment="1">
      <alignment vertical="center" shrinkToFit="1"/>
    </xf>
    <xf numFmtId="0" fontId="38" fillId="29" borderId="26" xfId="0" applyFont="1" applyFill="1" applyBorder="1" applyAlignment="1">
      <alignment vertical="center" shrinkToFit="1"/>
    </xf>
    <xf numFmtId="0" fontId="38" fillId="29" borderId="83" xfId="0" applyFont="1" applyFill="1" applyBorder="1" applyAlignment="1">
      <alignment horizontal="center" vertical="center" shrinkToFit="1"/>
    </xf>
    <xf numFmtId="0" fontId="38" fillId="28" borderId="19" xfId="0" applyFont="1" applyFill="1" applyBorder="1" applyAlignment="1">
      <alignment vertical="center" shrinkToFit="1"/>
    </xf>
    <xf numFmtId="0" fontId="38" fillId="28" borderId="0" xfId="0" applyFont="1" applyFill="1" applyBorder="1" applyAlignment="1">
      <alignment vertical="center" shrinkToFit="1"/>
    </xf>
    <xf numFmtId="0" fontId="38" fillId="28" borderId="78" xfId="0" applyFont="1" applyFill="1" applyBorder="1" applyAlignment="1">
      <alignment vertical="center" shrinkToFit="1"/>
    </xf>
    <xf numFmtId="0" fontId="38" fillId="28" borderId="30" xfId="0" applyFont="1" applyFill="1" applyBorder="1" applyAlignment="1">
      <alignment vertical="center" shrinkToFit="1"/>
    </xf>
    <xf numFmtId="0" fontId="38" fillId="28" borderId="25" xfId="0" applyFont="1" applyFill="1" applyBorder="1" applyAlignment="1">
      <alignment vertical="center" shrinkToFit="1"/>
    </xf>
    <xf numFmtId="0" fontId="38" fillId="28" borderId="22" xfId="0" applyFont="1" applyFill="1" applyBorder="1" applyAlignment="1">
      <alignment horizontal="center" vertical="center" shrinkToFit="1"/>
    </xf>
    <xf numFmtId="0" fontId="38" fillId="28" borderId="87" xfId="0" applyFont="1" applyFill="1" applyBorder="1" applyAlignment="1">
      <alignment vertical="center" shrinkToFit="1"/>
    </xf>
    <xf numFmtId="0" fontId="38" fillId="28" borderId="26" xfId="0" applyFont="1" applyFill="1" applyBorder="1" applyAlignment="1">
      <alignment vertical="center" shrinkToFit="1"/>
    </xf>
    <xf numFmtId="0" fontId="38" fillId="28" borderId="83" xfId="0" applyFont="1" applyFill="1" applyBorder="1" applyAlignment="1">
      <alignment horizontal="center" vertical="center" shrinkToFit="1"/>
    </xf>
    <xf numFmtId="0" fontId="38" fillId="27" borderId="19" xfId="0" applyFont="1" applyFill="1" applyBorder="1" applyAlignment="1">
      <alignment vertical="center" shrinkToFit="1"/>
    </xf>
    <xf numFmtId="0" fontId="38" fillId="27" borderId="0" xfId="0" applyFont="1" applyFill="1" applyBorder="1" applyAlignment="1">
      <alignment vertical="center" shrinkToFit="1"/>
    </xf>
    <xf numFmtId="0" fontId="38" fillId="27" borderId="78" xfId="0" applyFont="1" applyFill="1" applyBorder="1" applyAlignment="1">
      <alignment vertical="center" shrinkToFit="1"/>
    </xf>
    <xf numFmtId="0" fontId="38" fillId="27" borderId="30" xfId="0" applyFont="1" applyFill="1" applyBorder="1" applyAlignment="1">
      <alignment vertical="center" shrinkToFit="1"/>
    </xf>
    <xf numFmtId="0" fontId="38" fillId="27" borderId="25" xfId="0" applyFont="1" applyFill="1" applyBorder="1" applyAlignment="1">
      <alignment vertical="center" shrinkToFit="1"/>
    </xf>
    <xf numFmtId="0" fontId="38" fillId="27" borderId="22" xfId="0" applyFont="1" applyFill="1" applyBorder="1" applyAlignment="1">
      <alignment horizontal="center" vertical="center" shrinkToFit="1"/>
    </xf>
    <xf numFmtId="0" fontId="38" fillId="27" borderId="87" xfId="0" applyFont="1" applyFill="1" applyBorder="1" applyAlignment="1">
      <alignment vertical="center" shrinkToFit="1"/>
    </xf>
    <xf numFmtId="0" fontId="38" fillId="27" borderId="26" xfId="0" applyFont="1" applyFill="1" applyBorder="1" applyAlignment="1">
      <alignment vertical="center" shrinkToFit="1"/>
    </xf>
    <xf numFmtId="0" fontId="38" fillId="27" borderId="83" xfId="0" applyFont="1" applyFill="1" applyBorder="1" applyAlignment="1">
      <alignment horizontal="center" vertical="center" shrinkToFit="1"/>
    </xf>
    <xf numFmtId="0" fontId="38" fillId="27" borderId="119" xfId="0" applyFont="1" applyFill="1" applyBorder="1" applyAlignment="1">
      <alignment vertical="center" shrinkToFit="1"/>
    </xf>
    <xf numFmtId="0" fontId="38" fillId="27" borderId="120" xfId="0" applyFont="1" applyFill="1" applyBorder="1" applyAlignment="1">
      <alignment vertical="center" shrinkToFit="1"/>
    </xf>
    <xf numFmtId="0" fontId="38" fillId="27" borderId="121" xfId="0" applyFont="1" applyFill="1" applyBorder="1" applyAlignment="1">
      <alignment horizontal="center" vertical="center" shrinkToFit="1"/>
    </xf>
    <xf numFmtId="0" fontId="38" fillId="27" borderId="123" xfId="0" applyFont="1" applyFill="1" applyBorder="1" applyAlignment="1">
      <alignment horizontal="center" vertical="center" shrinkToFit="1"/>
    </xf>
    <xf numFmtId="0" fontId="38" fillId="27" borderId="85" xfId="0" applyFont="1" applyFill="1" applyBorder="1" applyAlignment="1">
      <alignment vertical="center" shrinkToFit="1"/>
    </xf>
    <xf numFmtId="0" fontId="38" fillId="29" borderId="119" xfId="0" applyFont="1" applyFill="1" applyBorder="1" applyAlignment="1">
      <alignment vertical="center" shrinkToFit="1"/>
    </xf>
    <xf numFmtId="0" fontId="38" fillId="29" borderId="120" xfId="0" applyFont="1" applyFill="1" applyBorder="1" applyAlignment="1">
      <alignment vertical="center" shrinkToFit="1"/>
    </xf>
    <xf numFmtId="0" fontId="38" fillId="29" borderId="121" xfId="0" applyFont="1" applyFill="1" applyBorder="1" applyAlignment="1">
      <alignment horizontal="center" vertical="center" shrinkToFit="1"/>
    </xf>
    <xf numFmtId="0" fontId="38" fillId="29" borderId="122" xfId="0" applyFont="1" applyFill="1" applyBorder="1" applyAlignment="1">
      <alignment vertical="center" shrinkToFit="1"/>
    </xf>
    <xf numFmtId="178" fontId="8" fillId="26" borderId="69" xfId="34" applyNumberFormat="1" applyFont="1" applyFill="1" applyBorder="1" applyAlignment="1">
      <alignment horizontal="left" vertical="center"/>
    </xf>
    <xf numFmtId="38" fontId="8" fillId="26" borderId="69" xfId="34" applyFont="1" applyFill="1" applyBorder="1" applyAlignment="1">
      <alignment horizontal="left" vertical="center"/>
    </xf>
    <xf numFmtId="38" fontId="38" fillId="29" borderId="19" xfId="0" applyNumberFormat="1" applyFont="1" applyFill="1" applyBorder="1" applyAlignment="1">
      <alignment vertical="center" shrinkToFit="1"/>
    </xf>
    <xf numFmtId="38" fontId="38" fillId="29" borderId="0" xfId="0" applyNumberFormat="1" applyFont="1" applyFill="1" applyBorder="1" applyAlignment="1">
      <alignment vertical="center" shrinkToFit="1"/>
    </xf>
    <xf numFmtId="38" fontId="38" fillId="29" borderId="26" xfId="0" applyNumberFormat="1" applyFont="1" applyFill="1" applyBorder="1" applyAlignment="1">
      <alignment vertical="center" shrinkToFit="1"/>
    </xf>
    <xf numFmtId="38" fontId="38" fillId="28" borderId="19" xfId="0" applyNumberFormat="1" applyFont="1" applyFill="1" applyBorder="1" applyAlignment="1">
      <alignment vertical="center" shrinkToFit="1"/>
    </xf>
    <xf numFmtId="38" fontId="38" fillId="28" borderId="0" xfId="0" applyNumberFormat="1" applyFont="1" applyFill="1" applyBorder="1" applyAlignment="1">
      <alignment vertical="center" shrinkToFit="1"/>
    </xf>
    <xf numFmtId="0" fontId="38" fillId="28" borderId="85" xfId="0" applyFont="1" applyFill="1" applyBorder="1" applyAlignment="1">
      <alignment vertical="center" shrinkToFit="1"/>
    </xf>
    <xf numFmtId="0" fontId="38" fillId="28" borderId="78" xfId="0" applyFont="1" applyFill="1" applyBorder="1" applyAlignment="1">
      <alignment horizontal="center" vertical="center" shrinkToFit="1"/>
    </xf>
    <xf numFmtId="178" fontId="38" fillId="28" borderId="19" xfId="0" applyNumberFormat="1" applyFont="1" applyFill="1" applyBorder="1" applyAlignment="1">
      <alignment vertical="center" shrinkToFit="1"/>
    </xf>
    <xf numFmtId="178" fontId="38" fillId="28" borderId="0" xfId="0" applyNumberFormat="1" applyFont="1" applyFill="1" applyBorder="1" applyAlignment="1">
      <alignment vertical="center" shrinkToFit="1"/>
    </xf>
    <xf numFmtId="38" fontId="38" fillId="28" borderId="87" xfId="0" applyNumberFormat="1" applyFont="1" applyFill="1" applyBorder="1" applyAlignment="1">
      <alignment vertical="center" shrinkToFit="1"/>
    </xf>
    <xf numFmtId="38" fontId="38" fillId="28" borderId="26" xfId="0" applyNumberFormat="1" applyFont="1" applyFill="1" applyBorder="1" applyAlignment="1">
      <alignment vertical="center" shrinkToFit="1"/>
    </xf>
    <xf numFmtId="38" fontId="8" fillId="26" borderId="78" xfId="34" applyFont="1" applyFill="1" applyBorder="1" applyAlignment="1">
      <alignment horizontal="right" vertical="center"/>
    </xf>
    <xf numFmtId="38" fontId="8" fillId="26" borderId="0" xfId="34" applyFont="1" applyFill="1" applyBorder="1" applyAlignment="1">
      <alignment vertical="center"/>
    </xf>
    <xf numFmtId="38" fontId="38" fillId="29" borderId="133" xfId="0" applyNumberFormat="1" applyFont="1" applyFill="1" applyBorder="1" applyAlignment="1">
      <alignment vertical="center" shrinkToFit="1"/>
    </xf>
    <xf numFmtId="38" fontId="38" fillId="27" borderId="0" xfId="0" applyNumberFormat="1" applyFont="1" applyFill="1" applyBorder="1" applyAlignment="1">
      <alignment vertical="center" shrinkToFit="1"/>
    </xf>
    <xf numFmtId="178" fontId="38" fillId="27" borderId="19" xfId="0" applyNumberFormat="1" applyFont="1" applyFill="1" applyBorder="1" applyAlignment="1">
      <alignment vertical="center" shrinkToFit="1"/>
    </xf>
    <xf numFmtId="178" fontId="38" fillId="27" borderId="0" xfId="0" applyNumberFormat="1" applyFont="1" applyFill="1" applyBorder="1" applyAlignment="1">
      <alignment vertical="center" shrinkToFit="1"/>
    </xf>
    <xf numFmtId="38" fontId="38" fillId="27" borderId="87" xfId="0" applyNumberFormat="1" applyFont="1" applyFill="1" applyBorder="1" applyAlignment="1">
      <alignment vertical="center" shrinkToFit="1"/>
    </xf>
    <xf numFmtId="178" fontId="38" fillId="27" borderId="26" xfId="0" applyNumberFormat="1" applyFont="1" applyFill="1" applyBorder="1" applyAlignment="1">
      <alignment vertical="center" shrinkToFit="1"/>
    </xf>
    <xf numFmtId="0" fontId="5" fillId="24" borderId="22" xfId="0" applyFont="1" applyFill="1" applyBorder="1" applyAlignment="1">
      <alignment horizontal="center" vertical="center" shrinkToFit="1"/>
    </xf>
    <xf numFmtId="0" fontId="5" fillId="24" borderId="30" xfId="0" applyFont="1" applyFill="1" applyBorder="1" applyAlignment="1">
      <alignment horizontal="center" vertical="center" shrinkToFit="1"/>
    </xf>
    <xf numFmtId="177" fontId="5" fillId="24" borderId="0" xfId="0" applyNumberFormat="1" applyFont="1" applyFill="1" applyBorder="1" applyAlignment="1">
      <alignment horizontal="center" vertical="center" shrinkToFit="1"/>
    </xf>
    <xf numFmtId="0" fontId="38" fillId="29" borderId="85" xfId="0" applyFont="1" applyFill="1" applyBorder="1" applyAlignment="1">
      <alignment vertical="center" shrinkToFit="1"/>
    </xf>
    <xf numFmtId="0" fontId="38" fillId="28" borderId="119" xfId="0" applyFont="1" applyFill="1" applyBorder="1" applyAlignment="1">
      <alignment vertical="center" shrinkToFit="1"/>
    </xf>
    <xf numFmtId="0" fontId="38" fillId="28" borderId="120" xfId="0" applyFont="1" applyFill="1" applyBorder="1" applyAlignment="1">
      <alignment vertical="center" shrinkToFit="1"/>
    </xf>
    <xf numFmtId="0" fontId="38" fillId="28" borderId="121" xfId="0" applyFont="1" applyFill="1" applyBorder="1" applyAlignment="1">
      <alignment horizontal="center" vertical="center" shrinkToFit="1"/>
    </xf>
    <xf numFmtId="38" fontId="38" fillId="28" borderId="30" xfId="0" applyNumberFormat="1" applyFont="1" applyFill="1" applyBorder="1" applyAlignment="1">
      <alignment vertical="center" shrinkToFit="1"/>
    </xf>
    <xf numFmtId="38" fontId="38" fillId="28" borderId="87" xfId="33" applyFont="1" applyFill="1" applyBorder="1" applyAlignment="1">
      <alignment vertical="center" shrinkToFit="1"/>
    </xf>
    <xf numFmtId="38" fontId="38" fillId="28" borderId="26" xfId="33" applyFont="1" applyFill="1" applyBorder="1" applyAlignment="1">
      <alignment vertical="center" shrinkToFit="1"/>
    </xf>
    <xf numFmtId="0" fontId="38" fillId="27" borderId="78" xfId="0" applyFont="1" applyFill="1" applyBorder="1" applyAlignment="1">
      <alignment horizontal="center" vertical="center" shrinkToFit="1"/>
    </xf>
    <xf numFmtId="38" fontId="38" fillId="27" borderId="19" xfId="0" applyNumberFormat="1" applyFont="1" applyFill="1" applyBorder="1" applyAlignment="1">
      <alignment vertical="center" shrinkToFit="1"/>
    </xf>
    <xf numFmtId="38" fontId="38" fillId="27" borderId="30" xfId="0" applyNumberFormat="1" applyFont="1" applyFill="1" applyBorder="1" applyAlignment="1">
      <alignment vertical="center" shrinkToFit="1"/>
    </xf>
    <xf numFmtId="0" fontId="47" fillId="30" borderId="19" xfId="0" applyFont="1" applyFill="1" applyBorder="1" applyAlignment="1">
      <alignment vertical="center" shrinkToFit="1"/>
    </xf>
    <xf numFmtId="0" fontId="47" fillId="30" borderId="0" xfId="0" applyFont="1" applyFill="1" applyBorder="1" applyAlignment="1">
      <alignment vertical="center" shrinkToFit="1"/>
    </xf>
    <xf numFmtId="0" fontId="47" fillId="30" borderId="78" xfId="0" applyFont="1" applyFill="1" applyBorder="1" applyAlignment="1">
      <alignment vertical="center" shrinkToFit="1"/>
    </xf>
    <xf numFmtId="38" fontId="47" fillId="30" borderId="30" xfId="0" applyNumberFormat="1" applyFont="1" applyFill="1" applyBorder="1" applyAlignment="1">
      <alignment vertical="center" shrinkToFit="1"/>
    </xf>
    <xf numFmtId="38" fontId="47" fillId="30" borderId="25" xfId="0" applyNumberFormat="1" applyFont="1" applyFill="1" applyBorder="1" applyAlignment="1">
      <alignment vertical="center" shrinkToFit="1"/>
    </xf>
    <xf numFmtId="0" fontId="47" fillId="30" borderId="22" xfId="0" applyFont="1" applyFill="1" applyBorder="1" applyAlignment="1">
      <alignment horizontal="center" vertical="center" shrinkToFit="1"/>
    </xf>
    <xf numFmtId="0" fontId="47" fillId="30" borderId="10" xfId="0" applyFont="1" applyFill="1" applyBorder="1" applyAlignment="1">
      <alignment horizontal="center" vertical="center" shrinkToFit="1"/>
    </xf>
    <xf numFmtId="0" fontId="47" fillId="30" borderId="30" xfId="0" applyFont="1" applyFill="1" applyBorder="1" applyAlignment="1">
      <alignment vertical="center" shrinkToFit="1"/>
    </xf>
    <xf numFmtId="0" fontId="47" fillId="30" borderId="25" xfId="0" applyFont="1" applyFill="1" applyBorder="1" applyAlignment="1">
      <alignment vertical="center" shrinkToFit="1"/>
    </xf>
    <xf numFmtId="0" fontId="47" fillId="30" borderId="87" xfId="0" applyFont="1" applyFill="1" applyBorder="1" applyAlignment="1">
      <alignment vertical="center" shrinkToFit="1"/>
    </xf>
    <xf numFmtId="0" fontId="47" fillId="30" borderId="26" xfId="0" applyFont="1" applyFill="1" applyBorder="1" applyAlignment="1">
      <alignment vertical="center" shrinkToFit="1"/>
    </xf>
    <xf numFmtId="0" fontId="47" fillId="30" borderId="83" xfId="0" applyFont="1" applyFill="1" applyBorder="1" applyAlignment="1">
      <alignment horizontal="center" vertical="center" shrinkToFit="1"/>
    </xf>
    <xf numFmtId="38" fontId="47" fillId="30" borderId="0" xfId="0" applyNumberFormat="1" applyFont="1" applyFill="1" applyBorder="1" applyAlignment="1">
      <alignment vertical="center" shrinkToFit="1"/>
    </xf>
    <xf numFmtId="38" fontId="47" fillId="30" borderId="19" xfId="0" applyNumberFormat="1" applyFont="1" applyFill="1" applyBorder="1" applyAlignment="1">
      <alignment vertical="center" shrinkToFit="1"/>
    </xf>
    <xf numFmtId="0" fontId="47" fillId="30" borderId="85" xfId="0" applyFont="1" applyFill="1" applyBorder="1" applyAlignment="1">
      <alignment vertical="center" shrinkToFit="1"/>
    </xf>
    <xf numFmtId="0" fontId="47" fillId="30" borderId="78" xfId="0" applyFont="1" applyFill="1" applyBorder="1" applyAlignment="1">
      <alignment horizontal="center" vertical="center" shrinkToFit="1"/>
    </xf>
    <xf numFmtId="0" fontId="47" fillId="27" borderId="19" xfId="0" applyFont="1" applyFill="1" applyBorder="1" applyAlignment="1">
      <alignment vertical="center" shrinkToFit="1"/>
    </xf>
    <xf numFmtId="0" fontId="47" fillId="27" borderId="0" xfId="0" applyFont="1" applyFill="1" applyBorder="1" applyAlignment="1">
      <alignment vertical="center" shrinkToFit="1"/>
    </xf>
    <xf numFmtId="0" fontId="47" fillId="27" borderId="78" xfId="0" applyFont="1" applyFill="1" applyBorder="1" applyAlignment="1">
      <alignment vertical="center" shrinkToFit="1"/>
    </xf>
    <xf numFmtId="0" fontId="47" fillId="27" borderId="30" xfId="0" applyFont="1" applyFill="1" applyBorder="1" applyAlignment="1">
      <alignment vertical="center" shrinkToFit="1"/>
    </xf>
    <xf numFmtId="0" fontId="47" fillId="27" borderId="25" xfId="0" applyFont="1" applyFill="1" applyBorder="1" applyAlignment="1">
      <alignment vertical="center" shrinkToFit="1"/>
    </xf>
    <xf numFmtId="0" fontId="47" fillId="27" borderId="22" xfId="0" applyFont="1" applyFill="1" applyBorder="1" applyAlignment="1">
      <alignment horizontal="center" vertical="center" shrinkToFit="1"/>
    </xf>
    <xf numFmtId="0" fontId="47" fillId="27" borderId="10" xfId="0" applyFont="1" applyFill="1" applyBorder="1" applyAlignment="1">
      <alignment horizontal="center" vertical="center" shrinkToFit="1"/>
    </xf>
    <xf numFmtId="38" fontId="47" fillId="27" borderId="0" xfId="0" applyNumberFormat="1" applyFont="1" applyFill="1" applyBorder="1" applyAlignment="1">
      <alignment vertical="center" shrinkToFit="1"/>
    </xf>
    <xf numFmtId="38" fontId="47" fillId="27" borderId="30" xfId="0" applyNumberFormat="1" applyFont="1" applyFill="1" applyBorder="1" applyAlignment="1">
      <alignment vertical="center" shrinkToFit="1"/>
    </xf>
    <xf numFmtId="38" fontId="47" fillId="27" borderId="25" xfId="0" applyNumberFormat="1" applyFont="1" applyFill="1" applyBorder="1" applyAlignment="1">
      <alignment vertical="center" shrinkToFit="1"/>
    </xf>
    <xf numFmtId="0" fontId="47" fillId="27" borderId="121" xfId="0" applyFont="1" applyFill="1" applyBorder="1" applyAlignment="1">
      <alignment horizontal="center" vertical="center" shrinkToFit="1"/>
    </xf>
    <xf numFmtId="0" fontId="47" fillId="27" borderId="87" xfId="0" applyFont="1" applyFill="1" applyBorder="1" applyAlignment="1">
      <alignment vertical="center" shrinkToFit="1"/>
    </xf>
    <xf numFmtId="0" fontId="47" fillId="27" borderId="26" xfId="0" applyFont="1" applyFill="1" applyBorder="1" applyAlignment="1">
      <alignment vertical="center" shrinkToFit="1"/>
    </xf>
    <xf numFmtId="0" fontId="47" fillId="27" borderId="83" xfId="0" applyFont="1" applyFill="1" applyBorder="1" applyAlignment="1">
      <alignment horizontal="center" vertical="center" shrinkToFit="1"/>
    </xf>
    <xf numFmtId="38" fontId="47" fillId="27" borderId="19" xfId="0" applyNumberFormat="1" applyFont="1" applyFill="1" applyBorder="1" applyAlignment="1">
      <alignment vertical="center" shrinkToFit="1"/>
    </xf>
    <xf numFmtId="0" fontId="47" fillId="27" borderId="85" xfId="0" applyFont="1" applyFill="1" applyBorder="1" applyAlignment="1">
      <alignment vertical="center" shrinkToFit="1"/>
    </xf>
    <xf numFmtId="0" fontId="47" fillId="27" borderId="78" xfId="0" applyFont="1" applyFill="1" applyBorder="1" applyAlignment="1">
      <alignment horizontal="center" vertical="center" shrinkToFit="1"/>
    </xf>
    <xf numFmtId="0" fontId="47" fillId="27" borderId="120" xfId="0" applyFont="1" applyFill="1" applyBorder="1" applyAlignment="1">
      <alignment vertical="center" shrinkToFit="1"/>
    </xf>
    <xf numFmtId="0" fontId="47" fillId="27" borderId="119" xfId="0" applyFont="1" applyFill="1" applyBorder="1" applyAlignment="1">
      <alignment vertical="center" shrinkToFit="1"/>
    </xf>
    <xf numFmtId="38" fontId="47" fillId="28" borderId="19" xfId="0" applyNumberFormat="1" applyFont="1" applyFill="1" applyBorder="1" applyAlignment="1">
      <alignment vertical="center" shrinkToFit="1"/>
    </xf>
    <xf numFmtId="38" fontId="47" fillId="28" borderId="0" xfId="0" applyNumberFormat="1" applyFont="1" applyFill="1" applyBorder="1" applyAlignment="1">
      <alignment vertical="center" shrinkToFit="1"/>
    </xf>
    <xf numFmtId="0" fontId="47" fillId="28" borderId="78" xfId="0" applyFont="1" applyFill="1" applyBorder="1" applyAlignment="1">
      <alignment vertical="center" shrinkToFit="1"/>
    </xf>
    <xf numFmtId="0" fontId="47" fillId="28" borderId="30" xfId="0" applyFont="1" applyFill="1" applyBorder="1" applyAlignment="1">
      <alignment vertical="center" shrinkToFit="1"/>
    </xf>
    <xf numFmtId="0" fontId="47" fillId="28" borderId="25" xfId="0" applyFont="1" applyFill="1" applyBorder="1" applyAlignment="1">
      <alignment vertical="center" shrinkToFit="1"/>
    </xf>
    <xf numFmtId="0" fontId="47" fillId="28" borderId="22" xfId="0" applyFont="1" applyFill="1" applyBorder="1" applyAlignment="1">
      <alignment horizontal="center" vertical="center" shrinkToFit="1"/>
    </xf>
    <xf numFmtId="0" fontId="47" fillId="28" borderId="0" xfId="0" applyFont="1" applyFill="1" applyBorder="1" applyAlignment="1">
      <alignment vertical="center" shrinkToFit="1"/>
    </xf>
    <xf numFmtId="0" fontId="47" fillId="28" borderId="10" xfId="0" applyFont="1" applyFill="1" applyBorder="1" applyAlignment="1">
      <alignment horizontal="center" vertical="center" shrinkToFit="1"/>
    </xf>
    <xf numFmtId="0" fontId="47" fillId="28" borderId="19" xfId="0" applyFont="1" applyFill="1" applyBorder="1" applyAlignment="1">
      <alignment vertical="center" shrinkToFit="1"/>
    </xf>
    <xf numFmtId="0" fontId="47" fillId="28" borderId="85" xfId="0" applyFont="1" applyFill="1" applyBorder="1" applyAlignment="1">
      <alignment vertical="center" shrinkToFit="1"/>
    </xf>
    <xf numFmtId="0" fontId="47" fillId="28" borderId="78" xfId="0" applyFont="1" applyFill="1" applyBorder="1" applyAlignment="1">
      <alignment horizontal="center" vertical="center" shrinkToFit="1"/>
    </xf>
    <xf numFmtId="0" fontId="47" fillId="28" borderId="87" xfId="0" applyFont="1" applyFill="1" applyBorder="1" applyAlignment="1">
      <alignment vertical="center" shrinkToFit="1"/>
    </xf>
    <xf numFmtId="0" fontId="47" fillId="28" borderId="26" xfId="0" applyFont="1" applyFill="1" applyBorder="1" applyAlignment="1">
      <alignment vertical="center" shrinkToFit="1"/>
    </xf>
    <xf numFmtId="0" fontId="47" fillId="28" borderId="83" xfId="0" applyFont="1" applyFill="1" applyBorder="1" applyAlignment="1">
      <alignment horizontal="center" vertical="center" shrinkToFit="1"/>
    </xf>
    <xf numFmtId="0" fontId="47" fillId="28" borderId="133" xfId="0" applyFont="1" applyFill="1" applyBorder="1" applyAlignment="1">
      <alignment vertical="center" shrinkToFit="1"/>
    </xf>
    <xf numFmtId="0" fontId="47" fillId="28" borderId="122" xfId="0" applyFont="1" applyFill="1" applyBorder="1" applyAlignment="1">
      <alignment vertical="center" shrinkToFit="1"/>
    </xf>
    <xf numFmtId="0" fontId="47" fillId="28" borderId="134" xfId="0" applyFont="1" applyFill="1" applyBorder="1" applyAlignment="1">
      <alignment horizontal="center" vertical="center" shrinkToFit="1"/>
    </xf>
    <xf numFmtId="38" fontId="47" fillId="28" borderId="122" xfId="0" applyNumberFormat="1" applyFont="1" applyFill="1" applyBorder="1" applyAlignment="1">
      <alignment vertical="center" shrinkToFit="1"/>
    </xf>
    <xf numFmtId="0" fontId="38" fillId="29" borderId="78" xfId="0" applyFont="1" applyFill="1" applyBorder="1" applyAlignment="1">
      <alignment horizontal="center" vertical="center" shrinkToFit="1"/>
    </xf>
    <xf numFmtId="0" fontId="38" fillId="28" borderId="0" xfId="0" applyFont="1" applyFill="1" applyBorder="1" applyAlignment="1">
      <alignment horizontal="center" vertical="center" shrinkToFit="1"/>
    </xf>
    <xf numFmtId="0" fontId="47" fillId="29" borderId="19" xfId="0" applyFont="1" applyFill="1" applyBorder="1" applyAlignment="1">
      <alignment vertical="center" shrinkToFit="1"/>
    </xf>
    <xf numFmtId="0" fontId="47" fillId="29" borderId="0" xfId="0" applyFont="1" applyFill="1" applyBorder="1" applyAlignment="1">
      <alignment vertical="center" shrinkToFit="1"/>
    </xf>
    <xf numFmtId="0" fontId="47" fillId="29" borderId="78" xfId="0" applyFont="1" applyFill="1" applyBorder="1" applyAlignment="1">
      <alignment vertical="center" shrinkToFit="1"/>
    </xf>
    <xf numFmtId="38" fontId="47" fillId="29" borderId="30" xfId="0" applyNumberFormat="1" applyFont="1" applyFill="1" applyBorder="1" applyAlignment="1">
      <alignment vertical="center" shrinkToFit="1"/>
    </xf>
    <xf numFmtId="38" fontId="47" fillId="29" borderId="25" xfId="0" applyNumberFormat="1" applyFont="1" applyFill="1" applyBorder="1" applyAlignment="1">
      <alignment vertical="center" shrinkToFit="1"/>
    </xf>
    <xf numFmtId="0" fontId="47" fillId="29" borderId="22" xfId="0" applyFont="1" applyFill="1" applyBorder="1" applyAlignment="1">
      <alignment horizontal="center" vertical="center" shrinkToFit="1"/>
    </xf>
    <xf numFmtId="38" fontId="47" fillId="29" borderId="0" xfId="0" applyNumberFormat="1" applyFont="1" applyFill="1" applyBorder="1" applyAlignment="1">
      <alignment vertical="center" shrinkToFit="1"/>
    </xf>
    <xf numFmtId="0" fontId="47" fillId="29" borderId="10" xfId="0" applyFont="1" applyFill="1" applyBorder="1" applyAlignment="1">
      <alignment horizontal="center" vertical="center" shrinkToFit="1"/>
    </xf>
    <xf numFmtId="38" fontId="47" fillId="29" borderId="19" xfId="0" applyNumberFormat="1" applyFont="1" applyFill="1" applyBorder="1" applyAlignment="1">
      <alignment vertical="center" shrinkToFit="1"/>
    </xf>
    <xf numFmtId="0" fontId="47" fillId="29" borderId="30" xfId="0" applyFont="1" applyFill="1" applyBorder="1" applyAlignment="1">
      <alignment vertical="center" shrinkToFit="1"/>
    </xf>
    <xf numFmtId="0" fontId="47" fillId="29" borderId="85" xfId="0" applyFont="1" applyFill="1" applyBorder="1" applyAlignment="1">
      <alignment vertical="center" shrinkToFit="1"/>
    </xf>
    <xf numFmtId="0" fontId="47" fillId="29" borderId="78" xfId="0" applyFont="1" applyFill="1" applyBorder="1" applyAlignment="1">
      <alignment horizontal="center" vertical="center" shrinkToFit="1"/>
    </xf>
    <xf numFmtId="0" fontId="47" fillId="29" borderId="25" xfId="0" applyFont="1" applyFill="1" applyBorder="1" applyAlignment="1">
      <alignment vertical="center" shrinkToFit="1"/>
    </xf>
    <xf numFmtId="0" fontId="47" fillId="29" borderId="87" xfId="0" applyFont="1" applyFill="1" applyBorder="1" applyAlignment="1">
      <alignment vertical="center" shrinkToFit="1"/>
    </xf>
    <xf numFmtId="0" fontId="47" fillId="29" borderId="26" xfId="0" applyFont="1" applyFill="1" applyBorder="1" applyAlignment="1">
      <alignment vertical="center" shrinkToFit="1"/>
    </xf>
    <xf numFmtId="0" fontId="47" fillId="29" borderId="83" xfId="0" applyFont="1" applyFill="1" applyBorder="1" applyAlignment="1">
      <alignment horizontal="center" vertical="center" shrinkToFit="1"/>
    </xf>
    <xf numFmtId="38" fontId="47" fillId="29" borderId="87" xfId="0" applyNumberFormat="1" applyFont="1" applyFill="1" applyBorder="1" applyAlignment="1">
      <alignment vertical="center" shrinkToFit="1"/>
    </xf>
    <xf numFmtId="38" fontId="47" fillId="29" borderId="26" xfId="0" applyNumberFormat="1" applyFont="1" applyFill="1" applyBorder="1" applyAlignment="1">
      <alignment vertical="center" shrinkToFit="1"/>
    </xf>
    <xf numFmtId="38" fontId="47" fillId="28" borderId="25" xfId="0" applyNumberFormat="1" applyFont="1" applyFill="1" applyBorder="1" applyAlignment="1">
      <alignment vertical="center" shrinkToFit="1"/>
    </xf>
    <xf numFmtId="0" fontId="47" fillId="28" borderId="121" xfId="0" applyFont="1" applyFill="1" applyBorder="1" applyAlignment="1">
      <alignment horizontal="center" vertical="center" shrinkToFit="1"/>
    </xf>
    <xf numFmtId="38" fontId="47" fillId="28" borderId="30" xfId="0" applyNumberFormat="1" applyFont="1" applyFill="1" applyBorder="1" applyAlignment="1">
      <alignment vertical="center" shrinkToFit="1"/>
    </xf>
    <xf numFmtId="0" fontId="47" fillId="28" borderId="0" xfId="0" applyFont="1" applyFill="1" applyBorder="1" applyAlignment="1">
      <alignment horizontal="center" vertical="center" shrinkToFit="1"/>
    </xf>
    <xf numFmtId="38" fontId="47" fillId="28" borderId="26" xfId="0" applyNumberFormat="1" applyFont="1" applyFill="1" applyBorder="1" applyAlignment="1">
      <alignment vertical="center" shrinkToFit="1"/>
    </xf>
    <xf numFmtId="38" fontId="47" fillId="28" borderId="87" xfId="0" applyNumberFormat="1" applyFont="1" applyFill="1" applyBorder="1" applyAlignment="1">
      <alignment vertical="center" shrinkToFit="1"/>
    </xf>
    <xf numFmtId="0" fontId="38" fillId="29" borderId="0" xfId="0" applyFont="1" applyFill="1" applyBorder="1" applyAlignment="1">
      <alignment horizontal="center" vertical="center" shrinkToFit="1"/>
    </xf>
    <xf numFmtId="0" fontId="38" fillId="29" borderId="85" xfId="0" applyFont="1" applyFill="1" applyBorder="1" applyAlignment="1">
      <alignment horizontal="center" vertical="center" shrinkToFit="1"/>
    </xf>
    <xf numFmtId="0" fontId="38" fillId="28" borderId="85" xfId="0" applyFont="1" applyFill="1" applyBorder="1" applyAlignment="1">
      <alignment horizontal="center" vertical="center" shrinkToFit="1"/>
    </xf>
    <xf numFmtId="0" fontId="8" fillId="26" borderId="127" xfId="50" applyFont="1" applyFill="1" applyBorder="1" applyAlignment="1">
      <alignment vertical="center"/>
    </xf>
    <xf numFmtId="0" fontId="8" fillId="26" borderId="128" xfId="50" applyFont="1" applyFill="1" applyBorder="1" applyAlignment="1">
      <alignment vertical="center"/>
    </xf>
    <xf numFmtId="0" fontId="8" fillId="26" borderId="0" xfId="50" applyFont="1" applyFill="1" applyBorder="1" applyAlignment="1">
      <alignment vertical="center" shrinkToFit="1"/>
    </xf>
    <xf numFmtId="0" fontId="8" fillId="26" borderId="80" xfId="50" applyFont="1" applyFill="1" applyBorder="1" applyAlignment="1">
      <alignment vertical="center" shrinkToFit="1"/>
    </xf>
    <xf numFmtId="0" fontId="8" fillId="26" borderId="85" xfId="50" applyFont="1" applyFill="1" applyBorder="1" applyAlignment="1">
      <alignment vertical="center" shrinkToFit="1"/>
    </xf>
    <xf numFmtId="0" fontId="8" fillId="26" borderId="82" xfId="50" applyFont="1" applyFill="1" applyBorder="1" applyAlignment="1">
      <alignment vertical="center" shrinkToFit="1"/>
    </xf>
    <xf numFmtId="0" fontId="8" fillId="26" borderId="78" xfId="50" applyFont="1" applyFill="1" applyBorder="1" applyAlignment="1">
      <alignment vertical="center" shrinkToFit="1"/>
    </xf>
    <xf numFmtId="0" fontId="8" fillId="26" borderId="81" xfId="50" applyFont="1" applyFill="1" applyBorder="1" applyAlignment="1">
      <alignment vertical="center" shrinkToFit="1"/>
    </xf>
    <xf numFmtId="0" fontId="8" fillId="26" borderId="76" xfId="50" applyFont="1" applyFill="1" applyBorder="1" applyAlignment="1">
      <alignment vertical="center" shrinkToFit="1"/>
    </xf>
    <xf numFmtId="0" fontId="8" fillId="26" borderId="118" xfId="50" applyFont="1" applyFill="1" applyBorder="1" applyAlignment="1">
      <alignment vertical="center" shrinkToFit="1"/>
    </xf>
    <xf numFmtId="0" fontId="5" fillId="31" borderId="19" xfId="0" applyFont="1" applyFill="1" applyBorder="1" applyAlignment="1">
      <alignment horizontal="center" vertical="center" shrinkToFit="1"/>
    </xf>
    <xf numFmtId="0" fontId="5" fillId="31" borderId="0" xfId="0" applyFont="1" applyFill="1" applyBorder="1" applyAlignment="1">
      <alignment horizontal="center" vertical="center" shrinkToFit="1"/>
    </xf>
    <xf numFmtId="0" fontId="5" fillId="31" borderId="24" xfId="0" applyFont="1" applyFill="1" applyBorder="1" applyAlignment="1">
      <alignment horizontal="center" vertical="center" shrinkToFit="1"/>
    </xf>
    <xf numFmtId="0" fontId="5" fillId="31" borderId="18" xfId="0" applyFont="1" applyFill="1" applyBorder="1" applyAlignment="1">
      <alignment horizontal="center" vertical="center" shrinkToFit="1"/>
    </xf>
    <xf numFmtId="0" fontId="5" fillId="31" borderId="23" xfId="0" applyFont="1" applyFill="1" applyBorder="1" applyAlignment="1">
      <alignment horizontal="center" vertical="center" shrinkToFit="1"/>
    </xf>
    <xf numFmtId="0" fontId="5" fillId="31" borderId="0" xfId="0" quotePrefix="1" applyFont="1" applyFill="1" applyBorder="1" applyAlignment="1">
      <alignment horizontal="center" vertical="center" shrinkToFit="1"/>
    </xf>
    <xf numFmtId="0" fontId="48" fillId="26" borderId="0" xfId="50" applyFont="1" applyFill="1" applyAlignment="1">
      <alignment vertical="center"/>
    </xf>
    <xf numFmtId="0" fontId="8" fillId="26" borderId="135" xfId="50" applyFont="1" applyFill="1" applyBorder="1" applyAlignment="1">
      <alignment vertical="center"/>
    </xf>
    <xf numFmtId="0" fontId="8" fillId="26" borderId="135" xfId="50" applyFont="1" applyFill="1" applyBorder="1" applyAlignment="1">
      <alignment horizontal="left" vertical="center"/>
    </xf>
    <xf numFmtId="38" fontId="8" fillId="26" borderId="135" xfId="34" applyFont="1" applyFill="1" applyBorder="1" applyAlignment="1">
      <alignment horizontal="left" vertical="center"/>
    </xf>
    <xf numFmtId="178" fontId="8" fillId="26" borderId="135" xfId="50" applyNumberFormat="1" applyFont="1" applyFill="1" applyBorder="1" applyAlignment="1">
      <alignment vertical="center"/>
    </xf>
    <xf numFmtId="0" fontId="8" fillId="26" borderId="135" xfId="50" applyFont="1" applyFill="1" applyBorder="1" applyAlignment="1">
      <alignment horizontal="center" vertical="center"/>
    </xf>
    <xf numFmtId="0" fontId="40" fillId="26" borderId="135" xfId="50" applyFont="1" applyFill="1" applyBorder="1" applyAlignment="1">
      <alignment vertical="center" shrinkToFit="1"/>
    </xf>
    <xf numFmtId="0" fontId="8" fillId="32" borderId="98" xfId="50" applyFont="1" applyFill="1" applyBorder="1" applyAlignment="1">
      <alignment horizontal="center" vertical="center"/>
    </xf>
    <xf numFmtId="0" fontId="8" fillId="33" borderId="98" xfId="50" applyFont="1" applyFill="1" applyBorder="1" applyAlignment="1">
      <alignment horizontal="center" vertical="center"/>
    </xf>
    <xf numFmtId="0" fontId="8" fillId="32" borderId="142" xfId="50" applyFont="1" applyFill="1" applyBorder="1" applyAlignment="1">
      <alignment horizontal="center" vertical="center"/>
    </xf>
    <xf numFmtId="0" fontId="8" fillId="32" borderId="143" xfId="50" applyFont="1" applyFill="1" applyBorder="1" applyAlignment="1">
      <alignment horizontal="center" vertical="center"/>
    </xf>
    <xf numFmtId="0" fontId="8" fillId="32" borderId="144" xfId="50" applyFont="1" applyFill="1" applyBorder="1" applyAlignment="1">
      <alignment horizontal="center" vertical="center"/>
    </xf>
    <xf numFmtId="0" fontId="8" fillId="33" borderId="102" xfId="50" applyFont="1" applyFill="1" applyBorder="1" applyAlignment="1">
      <alignment horizontal="center" vertical="center"/>
    </xf>
    <xf numFmtId="0" fontId="8" fillId="33" borderId="145" xfId="5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0" xfId="0" quotePrefix="1" applyFont="1" applyFill="1" applyBorder="1" applyAlignment="1">
      <alignment horizontal="center" vertical="center" shrinkToFit="1"/>
    </xf>
    <xf numFmtId="0" fontId="8" fillId="26" borderId="0" xfId="50" applyFont="1" applyFill="1" applyBorder="1" applyAlignment="1">
      <alignment horizontal="left" vertical="center"/>
    </xf>
    <xf numFmtId="0" fontId="8" fillId="26" borderId="0" xfId="50" applyFont="1" applyFill="1" applyAlignment="1">
      <alignment horizontal="center" vertical="center"/>
    </xf>
    <xf numFmtId="0" fontId="8" fillId="26" borderId="10" xfId="50" applyFont="1" applyFill="1" applyBorder="1" applyAlignment="1">
      <alignment horizontal="center" vertical="center"/>
    </xf>
    <xf numFmtId="0" fontId="8" fillId="32" borderId="89" xfId="50" applyFont="1" applyFill="1" applyBorder="1" applyAlignment="1">
      <alignment horizontal="center" vertical="center"/>
    </xf>
    <xf numFmtId="0" fontId="8" fillId="32" borderId="141" xfId="50" applyFont="1" applyFill="1" applyBorder="1" applyAlignment="1">
      <alignment horizontal="center" vertical="center"/>
    </xf>
    <xf numFmtId="0" fontId="8" fillId="32" borderId="86" xfId="50" applyFont="1" applyFill="1" applyBorder="1" applyAlignment="1">
      <alignment horizontal="center" vertical="center"/>
    </xf>
    <xf numFmtId="0" fontId="8" fillId="32" borderId="87" xfId="50" applyFont="1" applyFill="1" applyBorder="1" applyAlignment="1">
      <alignment horizontal="center" vertical="center"/>
    </xf>
    <xf numFmtId="0" fontId="8" fillId="33" borderId="99" xfId="50" applyFont="1" applyFill="1" applyBorder="1" applyAlignment="1">
      <alignment horizontal="center" vertical="center"/>
    </xf>
    <xf numFmtId="0" fontId="8" fillId="33" borderId="136" xfId="50" applyFont="1" applyFill="1" applyBorder="1" applyAlignment="1">
      <alignment horizontal="center" vertical="center"/>
    </xf>
    <xf numFmtId="0" fontId="8" fillId="33" borderId="137" xfId="50" applyFont="1" applyFill="1" applyBorder="1" applyAlignment="1">
      <alignment horizontal="center" vertical="center"/>
    </xf>
    <xf numFmtId="0" fontId="8" fillId="33" borderId="100" xfId="50" applyFont="1" applyFill="1" applyBorder="1" applyAlignment="1">
      <alignment horizontal="center" vertical="center"/>
    </xf>
    <xf numFmtId="0" fontId="8" fillId="33" borderId="10" xfId="50" applyFont="1" applyFill="1" applyBorder="1" applyAlignment="1">
      <alignment horizontal="center" vertical="center"/>
    </xf>
    <xf numFmtId="0" fontId="8" fillId="33" borderId="43" xfId="50" applyFont="1" applyFill="1" applyBorder="1" applyAlignment="1">
      <alignment horizontal="center" vertical="center"/>
    </xf>
    <xf numFmtId="0" fontId="8" fillId="33" borderId="139" xfId="50" applyFont="1" applyFill="1" applyBorder="1" applyAlignment="1">
      <alignment horizontal="center" vertical="center"/>
    </xf>
    <xf numFmtId="0" fontId="8" fillId="33" borderId="103" xfId="50" applyFont="1" applyFill="1" applyBorder="1" applyAlignment="1">
      <alignment horizontal="center" vertical="center"/>
    </xf>
    <xf numFmtId="0" fontId="8" fillId="33" borderId="140" xfId="50" applyFont="1" applyFill="1" applyBorder="1" applyAlignment="1">
      <alignment horizontal="center" vertical="center"/>
    </xf>
    <xf numFmtId="0" fontId="8" fillId="33" borderId="101" xfId="50" applyFont="1" applyFill="1" applyBorder="1" applyAlignment="1">
      <alignment horizontal="center" vertical="center"/>
    </xf>
    <xf numFmtId="0" fontId="8" fillId="32" borderId="112" xfId="50" applyFont="1" applyFill="1" applyBorder="1" applyAlignment="1">
      <alignment horizontal="center" vertical="center"/>
    </xf>
    <xf numFmtId="0" fontId="8" fillId="32" borderId="113" xfId="50" applyFont="1" applyFill="1" applyBorder="1" applyAlignment="1">
      <alignment horizontal="center" vertical="center"/>
    </xf>
    <xf numFmtId="0" fontId="8" fillId="32" borderId="110" xfId="50" applyFont="1" applyFill="1" applyBorder="1" applyAlignment="1">
      <alignment horizontal="center" vertical="center"/>
    </xf>
    <xf numFmtId="0" fontId="8" fillId="26" borderId="112" xfId="50" applyFont="1" applyFill="1" applyBorder="1" applyAlignment="1">
      <alignment horizontal="center" vertical="center"/>
    </xf>
    <xf numFmtId="0" fontId="8" fillId="26" borderId="113" xfId="50" applyFont="1" applyFill="1" applyBorder="1" applyAlignment="1">
      <alignment horizontal="center" vertical="center"/>
    </xf>
    <xf numFmtId="0" fontId="8" fillId="26" borderId="114" xfId="50" applyFont="1" applyFill="1" applyBorder="1" applyAlignment="1">
      <alignment horizontal="center" vertical="center"/>
    </xf>
    <xf numFmtId="0" fontId="8" fillId="26" borderId="110" xfId="50" applyFont="1" applyFill="1" applyBorder="1" applyAlignment="1">
      <alignment horizontal="center" vertical="center"/>
    </xf>
    <xf numFmtId="0" fontId="8" fillId="32" borderId="114" xfId="50" applyFont="1" applyFill="1" applyBorder="1" applyAlignment="1">
      <alignment horizontal="center" vertical="center"/>
    </xf>
    <xf numFmtId="0" fontId="8" fillId="33" borderId="113" xfId="50" applyFont="1" applyFill="1" applyBorder="1" applyAlignment="1">
      <alignment horizontal="center" vertical="center"/>
    </xf>
    <xf numFmtId="0" fontId="8" fillId="33" borderId="114" xfId="50" applyFont="1" applyFill="1" applyBorder="1" applyAlignment="1">
      <alignment horizontal="center" vertical="center"/>
    </xf>
    <xf numFmtId="0" fontId="8" fillId="33" borderId="112" xfId="50" applyFont="1" applyFill="1" applyBorder="1" applyAlignment="1">
      <alignment horizontal="center" vertical="center"/>
    </xf>
    <xf numFmtId="0" fontId="8" fillId="33" borderId="110" xfId="50" applyFont="1" applyFill="1" applyBorder="1" applyAlignment="1">
      <alignment horizontal="center" vertical="center"/>
    </xf>
    <xf numFmtId="0" fontId="8" fillId="32" borderId="78" xfId="50" applyFont="1" applyFill="1" applyBorder="1" applyAlignment="1">
      <alignment horizontal="center" vertical="center"/>
    </xf>
    <xf numFmtId="0" fontId="8" fillId="32" borderId="77" xfId="50" applyFont="1" applyFill="1" applyBorder="1" applyAlignment="1">
      <alignment horizontal="center" vertical="center"/>
    </xf>
    <xf numFmtId="0" fontId="8" fillId="32" borderId="84" xfId="50" applyFont="1" applyFill="1" applyBorder="1" applyAlignment="1">
      <alignment horizontal="center" vertical="center"/>
    </xf>
    <xf numFmtId="0" fontId="8" fillId="32" borderId="83" xfId="50" applyFont="1" applyFill="1" applyBorder="1" applyAlignment="1">
      <alignment horizontal="center" vertical="center"/>
    </xf>
    <xf numFmtId="0" fontId="8" fillId="27" borderId="38" xfId="50" applyFont="1" applyFill="1" applyBorder="1" applyAlignment="1">
      <alignment horizontal="center" vertical="center" wrapText="1"/>
    </xf>
    <xf numFmtId="0" fontId="8" fillId="27" borderId="19" xfId="50" applyFont="1" applyFill="1" applyBorder="1" applyAlignment="1">
      <alignment horizontal="center" vertical="center" wrapText="1"/>
    </xf>
    <xf numFmtId="0" fontId="8" fillId="27" borderId="47" xfId="50" applyFont="1" applyFill="1" applyBorder="1" applyAlignment="1">
      <alignment horizontal="center" vertical="center" wrapText="1"/>
    </xf>
    <xf numFmtId="0" fontId="8" fillId="27" borderId="25" xfId="50" applyFont="1" applyFill="1" applyBorder="1" applyAlignment="1">
      <alignment horizontal="center" vertical="center" wrapText="1"/>
    </xf>
    <xf numFmtId="0" fontId="8" fillId="27" borderId="0" xfId="50" applyFont="1" applyFill="1" applyBorder="1" applyAlignment="1">
      <alignment horizontal="center" vertical="center" wrapText="1"/>
    </xf>
    <xf numFmtId="0" fontId="8" fillId="27" borderId="26" xfId="50" applyFont="1" applyFill="1" applyBorder="1" applyAlignment="1">
      <alignment horizontal="center" vertical="center" wrapText="1"/>
    </xf>
    <xf numFmtId="0" fontId="8" fillId="27" borderId="32" xfId="50" applyFont="1" applyFill="1" applyBorder="1" applyAlignment="1">
      <alignment horizontal="center" vertical="center" wrapText="1"/>
    </xf>
    <xf numFmtId="0" fontId="8" fillId="27" borderId="10" xfId="50" applyFont="1" applyFill="1" applyBorder="1" applyAlignment="1">
      <alignment horizontal="center" vertical="center" wrapText="1"/>
    </xf>
    <xf numFmtId="0" fontId="8" fillId="27" borderId="34" xfId="50" applyFont="1" applyFill="1" applyBorder="1" applyAlignment="1">
      <alignment horizontal="center" vertical="center" wrapText="1"/>
    </xf>
    <xf numFmtId="0" fontId="8" fillId="26" borderId="78" xfId="50" applyFont="1" applyFill="1" applyBorder="1" applyAlignment="1">
      <alignment horizontal="center" vertical="center"/>
    </xf>
    <xf numFmtId="0" fontId="8" fillId="26" borderId="78" xfId="50" applyFont="1" applyFill="1" applyBorder="1" applyAlignment="1">
      <alignment horizontal="center" vertical="center" shrinkToFit="1"/>
    </xf>
    <xf numFmtId="0" fontId="8" fillId="26" borderId="81" xfId="50" applyFont="1" applyFill="1" applyBorder="1" applyAlignment="1">
      <alignment horizontal="center" vertical="center" shrinkToFit="1"/>
    </xf>
    <xf numFmtId="0" fontId="8" fillId="26" borderId="109" xfId="50" applyFont="1" applyFill="1" applyBorder="1" applyAlignment="1">
      <alignment horizontal="center" vertical="center"/>
    </xf>
    <xf numFmtId="0" fontId="8" fillId="32" borderId="92" xfId="50" applyFont="1" applyFill="1" applyBorder="1" applyAlignment="1">
      <alignment horizontal="center" vertical="center"/>
    </xf>
    <xf numFmtId="0" fontId="8" fillId="32" borderId="69" xfId="50" applyFont="1" applyFill="1" applyBorder="1" applyAlignment="1">
      <alignment horizontal="center" vertical="center"/>
    </xf>
    <xf numFmtId="0" fontId="8" fillId="32" borderId="93" xfId="50" applyFont="1" applyFill="1" applyBorder="1" applyAlignment="1">
      <alignment horizontal="center" vertical="center"/>
    </xf>
    <xf numFmtId="0" fontId="8" fillId="32" borderId="138" xfId="50" applyFont="1" applyFill="1" applyBorder="1" applyAlignment="1">
      <alignment horizontal="center" vertical="center"/>
    </xf>
    <xf numFmtId="0" fontId="8" fillId="32" borderId="0" xfId="50" applyFont="1" applyFill="1" applyBorder="1" applyAlignment="1">
      <alignment horizontal="center" vertical="center"/>
    </xf>
    <xf numFmtId="0" fontId="8" fillId="32" borderId="72" xfId="50" applyFont="1" applyFill="1" applyBorder="1" applyAlignment="1">
      <alignment horizontal="center" vertical="center"/>
    </xf>
    <xf numFmtId="0" fontId="8" fillId="26" borderId="127" xfId="50" applyFont="1" applyFill="1" applyBorder="1" applyAlignment="1">
      <alignment horizontal="center" vertical="center" shrinkToFit="1"/>
    </xf>
    <xf numFmtId="0" fontId="8" fillId="26" borderId="128" xfId="50" applyFont="1" applyFill="1" applyBorder="1" applyAlignment="1">
      <alignment horizontal="center" vertical="center" shrinkToFit="1"/>
    </xf>
    <xf numFmtId="0" fontId="8" fillId="26" borderId="85" xfId="50" applyFont="1" applyFill="1" applyBorder="1" applyAlignment="1">
      <alignment horizontal="center" vertical="center" shrinkToFit="1"/>
    </xf>
    <xf numFmtId="0" fontId="8" fillId="26" borderId="82" xfId="50" applyFont="1" applyFill="1" applyBorder="1" applyAlignment="1">
      <alignment horizontal="center" vertical="center" shrinkToFit="1"/>
    </xf>
    <xf numFmtId="38" fontId="25" fillId="26" borderId="18" xfId="33" applyFont="1" applyFill="1" applyBorder="1" applyAlignment="1">
      <alignment horizontal="center" vertical="center" shrinkToFit="1"/>
    </xf>
    <xf numFmtId="38" fontId="25" fillId="26" borderId="0" xfId="33" applyFont="1" applyFill="1" applyBorder="1" applyAlignment="1">
      <alignment horizontal="center" vertical="center" shrinkToFit="1"/>
    </xf>
    <xf numFmtId="0" fontId="38" fillId="26" borderId="84" xfId="0" applyFont="1" applyFill="1" applyBorder="1" applyAlignment="1">
      <alignment horizontal="center" vertical="center" shrinkToFit="1"/>
    </xf>
    <xf numFmtId="0" fontId="38" fillId="26" borderId="78" xfId="0" applyFont="1" applyFill="1" applyBorder="1" applyAlignment="1">
      <alignment horizontal="center" vertical="center" shrinkToFit="1"/>
    </xf>
    <xf numFmtId="0" fontId="38" fillId="26" borderId="116" xfId="0" applyFont="1" applyFill="1" applyBorder="1" applyAlignment="1">
      <alignment horizontal="center" vertical="center" shrinkToFit="1"/>
    </xf>
    <xf numFmtId="0" fontId="38" fillId="26" borderId="76" xfId="0" applyFont="1" applyFill="1" applyBorder="1" applyAlignment="1">
      <alignment horizontal="center" vertical="center" shrinkToFit="1"/>
    </xf>
    <xf numFmtId="38" fontId="25" fillId="26" borderId="126" xfId="33" applyFont="1" applyFill="1" applyBorder="1" applyAlignment="1">
      <alignment horizontal="center" vertical="center" shrinkToFit="1"/>
    </xf>
    <xf numFmtId="38" fontId="25" fillId="26" borderId="127" xfId="33" applyFont="1" applyFill="1" applyBorder="1" applyAlignment="1">
      <alignment horizontal="center" vertical="center" shrinkToFit="1"/>
    </xf>
    <xf numFmtId="38" fontId="25" fillId="26" borderId="89" xfId="33" applyFont="1" applyFill="1" applyBorder="1" applyAlignment="1">
      <alignment horizontal="center" vertical="center" shrinkToFit="1"/>
    </xf>
    <xf numFmtId="38" fontId="25" fillId="26" borderId="85" xfId="33" applyFont="1" applyFill="1" applyBorder="1" applyAlignment="1">
      <alignment horizontal="center" vertical="center" shrinkToFit="1"/>
    </xf>
    <xf numFmtId="38" fontId="46" fillId="26" borderId="18" xfId="33" applyFont="1" applyFill="1" applyBorder="1" applyAlignment="1">
      <alignment horizontal="center" vertical="center" shrinkToFit="1"/>
    </xf>
    <xf numFmtId="38" fontId="46" fillId="26" borderId="0" xfId="33" applyFont="1" applyFill="1" applyBorder="1" applyAlignment="1">
      <alignment horizontal="center" vertical="center" shrinkToFit="1"/>
    </xf>
    <xf numFmtId="38" fontId="46" fillId="26" borderId="80" xfId="33" applyFont="1" applyFill="1" applyBorder="1" applyAlignment="1">
      <alignment horizontal="center" vertical="center" shrinkToFit="1"/>
    </xf>
    <xf numFmtId="0" fontId="47" fillId="26" borderId="116" xfId="0" applyFont="1" applyFill="1" applyBorder="1" applyAlignment="1">
      <alignment horizontal="center" vertical="center" shrinkToFit="1"/>
    </xf>
    <xf numFmtId="0" fontId="47" fillId="26" borderId="76" xfId="0" applyFont="1" applyFill="1" applyBorder="1" applyAlignment="1">
      <alignment horizontal="center" vertical="center" shrinkToFit="1"/>
    </xf>
    <xf numFmtId="0" fontId="47" fillId="26" borderId="118" xfId="0" applyFont="1" applyFill="1" applyBorder="1" applyAlignment="1">
      <alignment horizontal="center" vertical="center" shrinkToFit="1"/>
    </xf>
    <xf numFmtId="38" fontId="46" fillId="26" borderId="126" xfId="33" applyFont="1" applyFill="1" applyBorder="1" applyAlignment="1">
      <alignment horizontal="center" vertical="center" shrinkToFit="1"/>
    </xf>
    <xf numFmtId="38" fontId="46" fillId="26" borderId="127" xfId="33" applyFont="1" applyFill="1" applyBorder="1" applyAlignment="1">
      <alignment horizontal="center" vertical="center" shrinkToFit="1"/>
    </xf>
    <xf numFmtId="38" fontId="46" fillId="26" borderId="128" xfId="33" applyFont="1" applyFill="1" applyBorder="1" applyAlignment="1">
      <alignment horizontal="center" vertical="center" shrinkToFit="1"/>
    </xf>
    <xf numFmtId="0" fontId="47" fillId="26" borderId="84" xfId="0" applyFont="1" applyFill="1" applyBorder="1" applyAlignment="1">
      <alignment horizontal="center" vertical="center" shrinkToFit="1"/>
    </xf>
    <xf numFmtId="0" fontId="47" fillId="26" borderId="78" xfId="0" applyFont="1" applyFill="1" applyBorder="1" applyAlignment="1">
      <alignment horizontal="center" vertical="center" shrinkToFit="1"/>
    </xf>
    <xf numFmtId="0" fontId="47" fillId="26" borderId="81" xfId="0" applyFont="1" applyFill="1" applyBorder="1" applyAlignment="1">
      <alignment horizontal="center" vertical="center" shrinkToFit="1"/>
    </xf>
    <xf numFmtId="38" fontId="46" fillId="26" borderId="89" xfId="33" applyFont="1" applyFill="1" applyBorder="1" applyAlignment="1">
      <alignment horizontal="center" vertical="center" shrinkToFit="1"/>
    </xf>
    <xf numFmtId="38" fontId="46" fillId="26" borderId="85" xfId="33" applyFont="1" applyFill="1" applyBorder="1" applyAlignment="1">
      <alignment horizontal="center" vertical="center" shrinkToFit="1"/>
    </xf>
    <xf numFmtId="38" fontId="46" fillId="26" borderId="82" xfId="33" applyFont="1" applyFill="1" applyBorder="1" applyAlignment="1">
      <alignment horizontal="center" vertical="center" shrinkToFit="1"/>
    </xf>
    <xf numFmtId="0" fontId="38" fillId="26" borderId="81" xfId="0" applyFont="1" applyFill="1" applyBorder="1" applyAlignment="1">
      <alignment horizontal="center" vertical="center" shrinkToFit="1"/>
    </xf>
    <xf numFmtId="38" fontId="25" fillId="26" borderId="82" xfId="33" applyFont="1" applyFill="1" applyBorder="1" applyAlignment="1">
      <alignment horizontal="center" vertical="center" shrinkToFit="1"/>
    </xf>
    <xf numFmtId="0" fontId="25" fillId="26" borderId="84" xfId="50" applyFont="1" applyFill="1" applyBorder="1" applyAlignment="1">
      <alignment horizontal="center" vertical="center" shrinkToFit="1"/>
    </xf>
    <xf numFmtId="0" fontId="25" fillId="26" borderId="78" xfId="50" applyFont="1" applyFill="1" applyBorder="1" applyAlignment="1">
      <alignment horizontal="center" vertical="center" shrinkToFit="1"/>
    </xf>
    <xf numFmtId="0" fontId="25" fillId="26" borderId="81" xfId="50" applyFont="1" applyFill="1" applyBorder="1" applyAlignment="1">
      <alignment horizontal="center" vertical="center" shrinkToFit="1"/>
    </xf>
    <xf numFmtId="38" fontId="25" fillId="26" borderId="116" xfId="33" applyFont="1" applyFill="1" applyBorder="1" applyAlignment="1">
      <alignment horizontal="center" vertical="center" shrinkToFit="1"/>
    </xf>
    <xf numFmtId="38" fontId="25" fillId="26" borderId="76" xfId="33" applyFont="1" applyFill="1" applyBorder="1" applyAlignment="1">
      <alignment horizontal="center" vertical="center" shrinkToFit="1"/>
    </xf>
    <xf numFmtId="178" fontId="25" fillId="26" borderId="76" xfId="50" applyNumberFormat="1" applyFont="1" applyFill="1" applyBorder="1" applyAlignment="1">
      <alignment horizontal="center" vertical="center" shrinkToFit="1"/>
    </xf>
    <xf numFmtId="178" fontId="25" fillId="26" borderId="118" xfId="50" applyNumberFormat="1" applyFont="1" applyFill="1" applyBorder="1" applyAlignment="1">
      <alignment horizontal="center" vertical="center" shrinkToFit="1"/>
    </xf>
    <xf numFmtId="38" fontId="25" fillId="26" borderId="128" xfId="33" applyFont="1" applyFill="1" applyBorder="1" applyAlignment="1">
      <alignment horizontal="center" vertical="center" shrinkToFit="1"/>
    </xf>
    <xf numFmtId="0" fontId="38" fillId="26" borderId="118" xfId="0" applyFont="1" applyFill="1" applyBorder="1" applyAlignment="1">
      <alignment horizontal="center" vertical="center" shrinkToFit="1"/>
    </xf>
    <xf numFmtId="178" fontId="25" fillId="26" borderId="116" xfId="50" applyNumberFormat="1" applyFont="1" applyFill="1" applyBorder="1" applyAlignment="1">
      <alignment horizontal="center" vertical="center" shrinkToFit="1"/>
    </xf>
    <xf numFmtId="0" fontId="6" fillId="29" borderId="70" xfId="0" applyFont="1" applyFill="1" applyBorder="1" applyAlignment="1">
      <alignment horizontal="center" vertical="center" wrapText="1" shrinkToFit="1"/>
    </xf>
    <xf numFmtId="0" fontId="6" fillId="29" borderId="67" xfId="0" applyFont="1" applyFill="1" applyBorder="1" applyAlignment="1">
      <alignment horizontal="center" vertical="center" wrapText="1" shrinkToFit="1"/>
    </xf>
    <xf numFmtId="0" fontId="6" fillId="29" borderId="68" xfId="0" applyFont="1" applyFill="1" applyBorder="1" applyAlignment="1">
      <alignment horizontal="center" vertical="center" wrapText="1" shrinkToFit="1"/>
    </xf>
    <xf numFmtId="0" fontId="33" fillId="29" borderId="88" xfId="0" applyFont="1" applyFill="1" applyBorder="1" applyAlignment="1">
      <alignment horizontal="center" vertical="center" shrinkToFit="1"/>
    </xf>
    <xf numFmtId="0" fontId="33" fillId="29" borderId="44" xfId="0" applyFont="1" applyFill="1" applyBorder="1" applyAlignment="1">
      <alignment horizontal="center" vertical="center" shrinkToFit="1"/>
    </xf>
    <xf numFmtId="0" fontId="33" fillId="29" borderId="111" xfId="0" applyFont="1" applyFill="1" applyBorder="1" applyAlignment="1">
      <alignment horizontal="center" vertical="center" shrinkToFit="1"/>
    </xf>
    <xf numFmtId="0" fontId="6" fillId="29" borderId="38" xfId="0" applyFont="1" applyFill="1" applyBorder="1" applyAlignment="1">
      <alignment horizontal="center" vertical="center" wrapText="1" shrinkToFit="1"/>
    </xf>
    <xf numFmtId="0" fontId="6" fillId="29" borderId="25" xfId="0" applyFont="1" applyFill="1" applyBorder="1" applyAlignment="1">
      <alignment horizontal="center" vertical="center" wrapText="1" shrinkToFit="1"/>
    </xf>
    <xf numFmtId="0" fontId="6" fillId="29" borderId="32" xfId="0" applyFont="1" applyFill="1" applyBorder="1" applyAlignment="1">
      <alignment horizontal="center" vertical="center" wrapText="1" shrinkToFit="1"/>
    </xf>
    <xf numFmtId="0" fontId="45" fillId="29" borderId="70" xfId="50" applyFont="1" applyFill="1" applyBorder="1" applyAlignment="1">
      <alignment horizontal="center" vertical="center" shrinkToFit="1"/>
    </xf>
    <xf numFmtId="0" fontId="45" fillId="29" borderId="67" xfId="50" applyFont="1" applyFill="1" applyBorder="1" applyAlignment="1">
      <alignment horizontal="center" vertical="center" shrinkToFit="1"/>
    </xf>
    <xf numFmtId="0" fontId="45" fillId="29" borderId="68" xfId="50" applyFont="1" applyFill="1" applyBorder="1" applyAlignment="1">
      <alignment horizontal="center" vertical="center" shrinkToFit="1"/>
    </xf>
    <xf numFmtId="0" fontId="33" fillId="29" borderId="108" xfId="0" applyFont="1" applyFill="1" applyBorder="1" applyAlignment="1">
      <alignment horizontal="center" vertical="center" shrinkToFit="1"/>
    </xf>
    <xf numFmtId="0" fontId="33" fillId="29" borderId="45" xfId="0" applyFont="1" applyFill="1" applyBorder="1" applyAlignment="1">
      <alignment horizontal="center" vertical="center" shrinkToFit="1"/>
    </xf>
    <xf numFmtId="0" fontId="45" fillId="29" borderId="70" xfId="50" applyFont="1" applyFill="1" applyBorder="1" applyAlignment="1">
      <alignment horizontal="center" vertical="center"/>
    </xf>
    <xf numFmtId="0" fontId="45" fillId="29" borderId="67" xfId="50" applyFont="1" applyFill="1" applyBorder="1" applyAlignment="1">
      <alignment horizontal="center" vertical="center"/>
    </xf>
    <xf numFmtId="0" fontId="45" fillId="29" borderId="68" xfId="50" applyFont="1" applyFill="1" applyBorder="1" applyAlignment="1">
      <alignment horizontal="center" vertical="center"/>
    </xf>
    <xf numFmtId="0" fontId="6" fillId="29" borderId="67" xfId="0" applyFont="1" applyFill="1" applyBorder="1" applyAlignment="1">
      <alignment horizontal="center" vertical="center" shrinkToFit="1"/>
    </xf>
    <xf numFmtId="0" fontId="6" fillId="29" borderId="68" xfId="0" applyFont="1" applyFill="1" applyBorder="1" applyAlignment="1">
      <alignment horizontal="center" vertical="center" shrinkToFit="1"/>
    </xf>
    <xf numFmtId="0" fontId="33" fillId="29" borderId="67" xfId="0" applyFont="1" applyFill="1" applyBorder="1" applyAlignment="1">
      <alignment horizontal="center" vertical="center"/>
    </xf>
    <xf numFmtId="0" fontId="33" fillId="29" borderId="86" xfId="0" applyFont="1" applyFill="1" applyBorder="1" applyAlignment="1">
      <alignment horizontal="center" vertical="center" shrinkToFit="1"/>
    </xf>
    <xf numFmtId="0" fontId="33" fillId="29" borderId="72" xfId="0" applyFont="1" applyFill="1" applyBorder="1" applyAlignment="1">
      <alignment horizontal="center" vertical="center" shrinkToFit="1"/>
    </xf>
    <xf numFmtId="0" fontId="33" fillId="29" borderId="77" xfId="0" applyFont="1" applyFill="1" applyBorder="1" applyAlignment="1">
      <alignment horizontal="center" vertical="center" shrinkToFit="1"/>
    </xf>
    <xf numFmtId="0" fontId="6" fillId="29" borderId="47" xfId="0" applyFont="1" applyFill="1" applyBorder="1" applyAlignment="1">
      <alignment horizontal="center" vertical="center" shrinkToFit="1"/>
    </xf>
    <xf numFmtId="0" fontId="6" fillId="29" borderId="34" xfId="0" applyFont="1" applyFill="1" applyBorder="1" applyAlignment="1">
      <alignment horizontal="center" vertical="center" shrinkToFit="1"/>
    </xf>
    <xf numFmtId="0" fontId="8" fillId="26" borderId="25" xfId="50" applyFont="1" applyFill="1" applyBorder="1" applyAlignment="1">
      <alignment horizontal="center" vertical="center" shrinkToFit="1"/>
    </xf>
    <xf numFmtId="0" fontId="8" fillId="26" borderId="26" xfId="50" applyFont="1" applyFill="1" applyBorder="1" applyAlignment="1">
      <alignment horizontal="center" vertical="center" shrinkToFit="1"/>
    </xf>
    <xf numFmtId="0" fontId="8" fillId="26" borderId="32" xfId="50" applyFont="1" applyFill="1" applyBorder="1" applyAlignment="1">
      <alignment horizontal="center" vertical="center" shrinkToFit="1"/>
    </xf>
    <xf numFmtId="0" fontId="8" fillId="26" borderId="34" xfId="50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right" vertical="center" shrinkToFit="1"/>
    </xf>
    <xf numFmtId="0" fontId="5" fillId="24" borderId="0" xfId="0" applyFont="1" applyFill="1" applyBorder="1" applyAlignment="1">
      <alignment horizontal="right" vertical="center" shrinkToFit="1"/>
    </xf>
    <xf numFmtId="0" fontId="5" fillId="24" borderId="10" xfId="0" applyFont="1" applyFill="1" applyBorder="1" applyAlignment="1">
      <alignment horizontal="right" vertical="center" shrinkToFit="1"/>
    </xf>
    <xf numFmtId="0" fontId="5" fillId="24" borderId="39" xfId="0" applyFont="1" applyFill="1" applyBorder="1" applyAlignment="1">
      <alignment horizontal="right" vertical="center" shrinkToFit="1"/>
    </xf>
    <xf numFmtId="0" fontId="5" fillId="24" borderId="40" xfId="0" applyFont="1" applyFill="1" applyBorder="1" applyAlignment="1">
      <alignment horizontal="right" vertical="center" shrinkToFit="1"/>
    </xf>
    <xf numFmtId="0" fontId="5" fillId="24" borderId="43" xfId="0" applyFont="1" applyFill="1" applyBorder="1" applyAlignment="1">
      <alignment horizontal="right" vertical="center" shrinkToFit="1"/>
    </xf>
    <xf numFmtId="0" fontId="5" fillId="24" borderId="48" xfId="0" applyFont="1" applyFill="1" applyBorder="1" applyAlignment="1">
      <alignment horizontal="right" vertical="center" shrinkToFit="1"/>
    </xf>
    <xf numFmtId="0" fontId="5" fillId="24" borderId="49" xfId="0" applyFont="1" applyFill="1" applyBorder="1" applyAlignment="1">
      <alignment horizontal="right" vertical="center" shrinkToFit="1"/>
    </xf>
    <xf numFmtId="0" fontId="5" fillId="24" borderId="57" xfId="0" applyFont="1" applyFill="1" applyBorder="1" applyAlignment="1">
      <alignment horizontal="right" vertical="center" shrinkToFit="1"/>
    </xf>
    <xf numFmtId="0" fontId="5" fillId="24" borderId="51" xfId="0" applyFont="1" applyFill="1" applyBorder="1" applyAlignment="1">
      <alignment horizontal="right" vertical="center" shrinkToFit="1"/>
    </xf>
    <xf numFmtId="0" fontId="5" fillId="24" borderId="52" xfId="0" applyFont="1" applyFill="1" applyBorder="1" applyAlignment="1">
      <alignment horizontal="right" vertical="center" shrinkToFit="1"/>
    </xf>
    <xf numFmtId="0" fontId="5" fillId="24" borderId="58" xfId="0" applyFont="1" applyFill="1" applyBorder="1" applyAlignment="1">
      <alignment horizontal="right" vertical="center" shrinkToFit="1"/>
    </xf>
    <xf numFmtId="0" fontId="5" fillId="24" borderId="54" xfId="0" applyFont="1" applyFill="1" applyBorder="1" applyAlignment="1">
      <alignment horizontal="right" vertical="center" shrinkToFit="1"/>
    </xf>
    <xf numFmtId="0" fontId="5" fillId="24" borderId="55" xfId="0" applyFont="1" applyFill="1" applyBorder="1" applyAlignment="1">
      <alignment horizontal="right" vertical="center" shrinkToFit="1"/>
    </xf>
    <xf numFmtId="0" fontId="5" fillId="24" borderId="71" xfId="0" applyFont="1" applyFill="1" applyBorder="1" applyAlignment="1">
      <alignment horizontal="right" vertical="center" shrinkToFit="1"/>
    </xf>
    <xf numFmtId="0" fontId="8" fillId="26" borderId="30" xfId="50" applyFont="1" applyFill="1" applyBorder="1" applyAlignment="1">
      <alignment horizontal="center" vertical="center" shrinkToFit="1"/>
    </xf>
    <xf numFmtId="0" fontId="8" fillId="26" borderId="87" xfId="50" applyFont="1" applyFill="1" applyBorder="1" applyAlignment="1">
      <alignment horizontal="center" vertical="center" shrinkToFit="1"/>
    </xf>
    <xf numFmtId="0" fontId="8" fillId="26" borderId="22" xfId="50" applyFont="1" applyFill="1" applyBorder="1" applyAlignment="1">
      <alignment horizontal="center" vertical="center" shrinkToFit="1"/>
    </xf>
    <xf numFmtId="0" fontId="8" fillId="26" borderId="83" xfId="50" applyFont="1" applyFill="1" applyBorder="1" applyAlignment="1">
      <alignment horizontal="center" vertical="center" shrinkToFit="1"/>
    </xf>
    <xf numFmtId="0" fontId="5" fillId="24" borderId="59" xfId="0" applyFont="1" applyFill="1" applyBorder="1" applyAlignment="1">
      <alignment horizontal="right" vertical="center" shrinkToFit="1"/>
    </xf>
    <xf numFmtId="0" fontId="5" fillId="24" borderId="60" xfId="0" applyFont="1" applyFill="1" applyBorder="1" applyAlignment="1">
      <alignment horizontal="right" vertical="center" shrinkToFit="1"/>
    </xf>
    <xf numFmtId="0" fontId="5" fillId="24" borderId="61" xfId="0" applyFont="1" applyFill="1" applyBorder="1" applyAlignment="1">
      <alignment horizontal="right" vertical="center" shrinkToFit="1"/>
    </xf>
    <xf numFmtId="0" fontId="5" fillId="24" borderId="39" xfId="0" applyFont="1" applyFill="1" applyBorder="1" applyAlignment="1">
      <alignment horizontal="center" vertical="center" shrinkToFit="1"/>
    </xf>
    <xf numFmtId="0" fontId="5" fillId="24" borderId="40" xfId="0" applyFont="1" applyFill="1" applyBorder="1" applyAlignment="1">
      <alignment horizontal="center" vertical="center" shrinkToFit="1"/>
    </xf>
    <xf numFmtId="0" fontId="5" fillId="24" borderId="41" xfId="0" applyFont="1" applyFill="1" applyBorder="1" applyAlignment="1">
      <alignment horizontal="center" vertical="center" shrinkToFit="1"/>
    </xf>
    <xf numFmtId="0" fontId="5" fillId="24" borderId="37" xfId="0" applyFont="1" applyFill="1" applyBorder="1" applyAlignment="1">
      <alignment horizontal="center" vertical="center" shrinkToFit="1"/>
    </xf>
    <xf numFmtId="0" fontId="5" fillId="24" borderId="26" xfId="0" applyFont="1" applyFill="1" applyBorder="1" applyAlignment="1">
      <alignment horizontal="center" vertical="center" shrinkToFit="1"/>
    </xf>
    <xf numFmtId="178" fontId="4" fillId="24" borderId="30" xfId="0" applyNumberFormat="1" applyFont="1" applyFill="1" applyBorder="1" applyAlignment="1">
      <alignment horizontal="center" vertical="center" shrinkToFit="1"/>
    </xf>
    <xf numFmtId="178" fontId="4" fillId="24" borderId="13" xfId="0" applyNumberFormat="1" applyFont="1" applyFill="1" applyBorder="1" applyAlignment="1">
      <alignment horizontal="center" vertical="center" shrinkToFit="1"/>
    </xf>
    <xf numFmtId="178" fontId="4" fillId="24" borderId="37" xfId="0" applyNumberFormat="1" applyFont="1" applyFill="1" applyBorder="1" applyAlignment="1">
      <alignment horizontal="center" vertical="center" shrinkToFit="1"/>
    </xf>
    <xf numFmtId="178" fontId="4" fillId="24" borderId="25" xfId="0" applyNumberFormat="1" applyFont="1" applyFill="1" applyBorder="1" applyAlignment="1">
      <alignment horizontal="center" vertical="center" shrinkToFit="1"/>
    </xf>
    <xf numFmtId="178" fontId="4" fillId="24" borderId="0" xfId="0" applyNumberFormat="1" applyFont="1" applyFill="1" applyBorder="1" applyAlignment="1">
      <alignment horizontal="center" vertical="center" shrinkToFit="1"/>
    </xf>
    <xf numFmtId="178" fontId="4" fillId="24" borderId="26" xfId="0" applyNumberFormat="1" applyFont="1" applyFill="1" applyBorder="1" applyAlignment="1">
      <alignment horizontal="center" vertical="center" shrinkToFit="1"/>
    </xf>
    <xf numFmtId="0" fontId="5" fillId="24" borderId="36" xfId="0" applyFont="1" applyFill="1" applyBorder="1" applyAlignment="1">
      <alignment horizontal="center" vertical="center" shrinkToFit="1"/>
    </xf>
    <xf numFmtId="0" fontId="25" fillId="26" borderId="97" xfId="50" applyFont="1" applyFill="1" applyBorder="1" applyAlignment="1">
      <alignment horizontal="center" vertical="center" shrinkToFit="1"/>
    </xf>
    <xf numFmtId="0" fontId="25" fillId="26" borderId="86" xfId="50" applyFont="1" applyFill="1" applyBorder="1" applyAlignment="1">
      <alignment horizontal="center" vertical="center" shrinkToFit="1"/>
    </xf>
    <xf numFmtId="0" fontId="25" fillId="26" borderId="42" xfId="50" applyFont="1" applyFill="1" applyBorder="1" applyAlignment="1">
      <alignment horizontal="center" vertical="center" shrinkToFit="1"/>
    </xf>
    <xf numFmtId="0" fontId="25" fillId="26" borderId="117" xfId="50" applyFont="1" applyFill="1" applyBorder="1" applyAlignment="1">
      <alignment horizontal="center" vertical="center" shrinkToFit="1"/>
    </xf>
    <xf numFmtId="0" fontId="5" fillId="24" borderId="46" xfId="0" applyFont="1" applyFill="1" applyBorder="1" applyAlignment="1">
      <alignment horizontal="center" vertical="center" shrinkToFit="1"/>
    </xf>
    <xf numFmtId="0" fontId="5" fillId="24" borderId="25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5" fillId="24" borderId="47" xfId="0" applyFont="1" applyFill="1" applyBorder="1" applyAlignment="1">
      <alignment horizontal="right" vertical="center" shrinkToFit="1"/>
    </xf>
    <xf numFmtId="0" fontId="5" fillId="24" borderId="26" xfId="0" applyFont="1" applyFill="1" applyBorder="1" applyAlignment="1">
      <alignment horizontal="right" vertical="center" shrinkToFit="1"/>
    </xf>
    <xf numFmtId="0" fontId="5" fillId="24" borderId="36" xfId="0" applyFont="1" applyFill="1" applyBorder="1" applyAlignment="1">
      <alignment horizontal="right" vertical="center" shrinkToFit="1"/>
    </xf>
    <xf numFmtId="178" fontId="4" fillId="24" borderId="38" xfId="0" applyNumberFormat="1" applyFont="1" applyFill="1" applyBorder="1" applyAlignment="1">
      <alignment horizontal="center" vertical="center" shrinkToFit="1"/>
    </xf>
    <xf numFmtId="178" fontId="4" fillId="24" borderId="19" xfId="0" applyNumberFormat="1" applyFont="1" applyFill="1" applyBorder="1" applyAlignment="1">
      <alignment horizontal="center" vertical="center" shrinkToFit="1"/>
    </xf>
    <xf numFmtId="178" fontId="4" fillId="24" borderId="47" xfId="0" applyNumberFormat="1" applyFont="1" applyFill="1" applyBorder="1" applyAlignment="1">
      <alignment horizontal="center" vertical="center" shrinkToFit="1"/>
    </xf>
    <xf numFmtId="0" fontId="5" fillId="24" borderId="38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24" borderId="47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shrinkToFit="1"/>
    </xf>
    <xf numFmtId="0" fontId="5" fillId="24" borderId="14" xfId="0" applyFont="1" applyFill="1" applyBorder="1" applyAlignment="1">
      <alignment horizontal="center" shrinkToFit="1"/>
    </xf>
    <xf numFmtId="0" fontId="5" fillId="24" borderId="15" xfId="0" applyFont="1" applyFill="1" applyBorder="1" applyAlignment="1">
      <alignment horizontal="center" shrinkToFit="1"/>
    </xf>
    <xf numFmtId="0" fontId="5" fillId="24" borderId="11" xfId="0" applyFont="1" applyFill="1" applyBorder="1" applyAlignment="1">
      <alignment horizontal="center" shrinkToFit="1"/>
    </xf>
    <xf numFmtId="0" fontId="5" fillId="24" borderId="12" xfId="0" applyFont="1" applyFill="1" applyBorder="1" applyAlignment="1">
      <alignment horizontal="center" shrinkToFit="1"/>
    </xf>
    <xf numFmtId="0" fontId="5" fillId="24" borderId="47" xfId="0" applyFont="1" applyFill="1" applyBorder="1" applyAlignment="1">
      <alignment horizontal="center" vertical="center" shrinkToFit="1"/>
    </xf>
    <xf numFmtId="0" fontId="8" fillId="26" borderId="38" xfId="50" applyFont="1" applyFill="1" applyBorder="1" applyAlignment="1">
      <alignment horizontal="center" vertical="center" shrinkToFit="1"/>
    </xf>
    <xf numFmtId="0" fontId="8" fillId="26" borderId="47" xfId="50" applyFont="1" applyFill="1" applyBorder="1" applyAlignment="1">
      <alignment horizontal="center" vertical="center" shrinkToFit="1"/>
    </xf>
    <xf numFmtId="0" fontId="5" fillId="24" borderId="62" xfId="0" applyFont="1" applyFill="1" applyBorder="1" applyAlignment="1">
      <alignment horizontal="right" vertical="center" shrinkToFit="1"/>
    </xf>
    <xf numFmtId="0" fontId="5" fillId="24" borderId="63" xfId="0" applyFont="1" applyFill="1" applyBorder="1" applyAlignment="1">
      <alignment horizontal="right" vertical="center" shrinkToFit="1"/>
    </xf>
    <xf numFmtId="0" fontId="5" fillId="24" borderId="64" xfId="0" applyFont="1" applyFill="1" applyBorder="1" applyAlignment="1">
      <alignment horizontal="right" vertical="center" shrinkToFit="1"/>
    </xf>
    <xf numFmtId="0" fontId="5" fillId="24" borderId="65" xfId="0" applyFont="1" applyFill="1" applyBorder="1" applyAlignment="1">
      <alignment horizontal="right" vertical="center" shrinkToFit="1"/>
    </xf>
    <xf numFmtId="0" fontId="5" fillId="24" borderId="66" xfId="0" applyFont="1" applyFill="1" applyBorder="1" applyAlignment="1">
      <alignment horizontal="right" vertical="center" shrinkToFit="1"/>
    </xf>
    <xf numFmtId="0" fontId="31" fillId="26" borderId="38" xfId="50" applyFont="1" applyFill="1" applyBorder="1" applyAlignment="1">
      <alignment horizontal="left" vertical="center" shrinkToFit="1"/>
    </xf>
    <xf numFmtId="0" fontId="31" fillId="26" borderId="47" xfId="50" applyFont="1" applyFill="1" applyBorder="1" applyAlignment="1">
      <alignment horizontal="left" vertical="center" shrinkToFit="1"/>
    </xf>
    <xf numFmtId="0" fontId="31" fillId="26" borderId="32" xfId="50" applyFont="1" applyFill="1" applyBorder="1" applyAlignment="1">
      <alignment horizontal="left" vertical="center" shrinkToFit="1"/>
    </xf>
    <xf numFmtId="0" fontId="31" fillId="26" borderId="34" xfId="50" applyFont="1" applyFill="1" applyBorder="1" applyAlignment="1">
      <alignment horizontal="left" vertical="center" shrinkToFit="1"/>
    </xf>
    <xf numFmtId="0" fontId="5" fillId="24" borderId="38" xfId="0" applyFont="1" applyFill="1" applyBorder="1" applyAlignment="1">
      <alignment horizontal="center" vertical="center" shrinkToFit="1"/>
    </xf>
    <xf numFmtId="0" fontId="5" fillId="24" borderId="19" xfId="0" applyFont="1" applyFill="1" applyBorder="1" applyAlignment="1">
      <alignment horizontal="center" vertical="center" shrinkToFit="1"/>
    </xf>
    <xf numFmtId="0" fontId="5" fillId="24" borderId="32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43" xfId="0" applyFont="1" applyFill="1" applyBorder="1" applyAlignment="1">
      <alignment horizontal="center" vertical="center" shrinkToFit="1"/>
    </xf>
    <xf numFmtId="0" fontId="5" fillId="24" borderId="35" xfId="0" applyFont="1" applyFill="1" applyBorder="1" applyAlignment="1">
      <alignment horizontal="center" vertical="center" wrapText="1" shrinkToFit="1"/>
    </xf>
    <xf numFmtId="0" fontId="5" fillId="24" borderId="33" xfId="0" applyFont="1" applyFill="1" applyBorder="1" applyAlignment="1">
      <alignment horizontal="center" vertical="center" shrinkToFit="1"/>
    </xf>
    <xf numFmtId="0" fontId="5" fillId="24" borderId="35" xfId="0" applyFont="1" applyFill="1" applyBorder="1" applyAlignment="1">
      <alignment horizontal="center" vertical="center" shrinkToFit="1"/>
    </xf>
    <xf numFmtId="0" fontId="5" fillId="24" borderId="34" xfId="0" applyFont="1" applyFill="1" applyBorder="1" applyAlignment="1">
      <alignment horizontal="center" vertical="center" shrinkToFit="1"/>
    </xf>
    <xf numFmtId="0" fontId="5" fillId="24" borderId="41" xfId="0" applyFont="1" applyFill="1" applyBorder="1" applyAlignment="1">
      <alignment horizontal="right" vertical="center" shrinkToFit="1"/>
    </xf>
    <xf numFmtId="0" fontId="43" fillId="26" borderId="0" xfId="50" applyFont="1" applyFill="1" applyBorder="1" applyAlignment="1">
      <alignment horizontal="left" vertical="center"/>
    </xf>
    <xf numFmtId="0" fontId="25" fillId="26" borderId="115" xfId="50" applyFont="1" applyFill="1" applyBorder="1" applyAlignment="1">
      <alignment horizontal="center" vertical="center" shrinkToFit="1"/>
    </xf>
    <xf numFmtId="0" fontId="25" fillId="26" borderId="77" xfId="50" applyFont="1" applyFill="1" applyBorder="1" applyAlignment="1">
      <alignment horizontal="center" vertical="center" shrinkToFit="1"/>
    </xf>
    <xf numFmtId="38" fontId="25" fillId="26" borderId="89" xfId="34" applyFont="1" applyFill="1" applyBorder="1" applyAlignment="1">
      <alignment horizontal="center" vertical="center" shrinkToFit="1"/>
    </xf>
    <xf numFmtId="38" fontId="25" fillId="26" borderId="85" xfId="34" applyFont="1" applyFill="1" applyBorder="1" applyAlignment="1">
      <alignment horizontal="center" vertical="center" shrinkToFit="1"/>
    </xf>
    <xf numFmtId="38" fontId="25" fillId="26" borderId="86" xfId="34" applyFont="1" applyFill="1" applyBorder="1" applyAlignment="1">
      <alignment horizontal="center" vertical="center" shrinkToFit="1"/>
    </xf>
    <xf numFmtId="38" fontId="25" fillId="26" borderId="84" xfId="34" applyFont="1" applyFill="1" applyBorder="1" applyAlignment="1">
      <alignment horizontal="center" vertical="center" shrinkToFit="1"/>
    </xf>
    <xf numFmtId="38" fontId="25" fillId="26" borderId="78" xfId="34" applyFont="1" applyFill="1" applyBorder="1" applyAlignment="1">
      <alignment horizontal="center" vertical="center" shrinkToFit="1"/>
    </xf>
    <xf numFmtId="38" fontId="25" fillId="26" borderId="77" xfId="34" applyFont="1" applyFill="1" applyBorder="1" applyAlignment="1">
      <alignment horizontal="center" vertical="center" shrinkToFit="1"/>
    </xf>
    <xf numFmtId="38" fontId="25" fillId="26" borderId="86" xfId="33" applyFont="1" applyFill="1" applyBorder="1" applyAlignment="1">
      <alignment horizontal="center" vertical="center" shrinkToFit="1"/>
    </xf>
    <xf numFmtId="38" fontId="25" fillId="26" borderId="84" xfId="33" applyFont="1" applyFill="1" applyBorder="1" applyAlignment="1">
      <alignment horizontal="center" vertical="center" shrinkToFit="1"/>
    </xf>
    <xf numFmtId="38" fontId="25" fillId="26" borderId="78" xfId="33" applyFont="1" applyFill="1" applyBorder="1" applyAlignment="1">
      <alignment horizontal="center" vertical="center" shrinkToFit="1"/>
    </xf>
    <xf numFmtId="38" fontId="25" fillId="26" borderId="77" xfId="33" applyFont="1" applyFill="1" applyBorder="1" applyAlignment="1">
      <alignment horizontal="center" vertical="center" shrinkToFit="1"/>
    </xf>
    <xf numFmtId="0" fontId="8" fillId="26" borderId="90" xfId="50" applyFont="1" applyFill="1" applyBorder="1" applyAlignment="1">
      <alignment horizontal="center" vertical="center"/>
    </xf>
    <xf numFmtId="0" fontId="8" fillId="26" borderId="91" xfId="50" applyFont="1" applyFill="1" applyBorder="1" applyAlignment="1">
      <alignment horizontal="center" vertical="center"/>
    </xf>
    <xf numFmtId="0" fontId="8" fillId="26" borderId="104" xfId="50" applyFont="1" applyFill="1" applyBorder="1" applyAlignment="1">
      <alignment horizontal="center" vertical="center"/>
    </xf>
    <xf numFmtId="0" fontId="25" fillId="26" borderId="96" xfId="50" applyFont="1" applyFill="1" applyBorder="1" applyAlignment="1">
      <alignment horizontal="center" vertical="center" shrinkToFit="1"/>
    </xf>
    <xf numFmtId="0" fontId="25" fillId="26" borderId="72" xfId="50" applyFont="1" applyFill="1" applyBorder="1" applyAlignment="1">
      <alignment horizontal="center" vertical="center" shrinkToFit="1"/>
    </xf>
    <xf numFmtId="38" fontId="25" fillId="26" borderId="18" xfId="34" applyFont="1" applyFill="1" applyBorder="1" applyAlignment="1">
      <alignment horizontal="center" vertical="center" shrinkToFit="1"/>
    </xf>
    <xf numFmtId="38" fontId="25" fillId="26" borderId="0" xfId="34" applyFont="1" applyFill="1" applyBorder="1" applyAlignment="1">
      <alignment horizontal="center" vertical="center" shrinkToFit="1"/>
    </xf>
    <xf numFmtId="38" fontId="25" fillId="26" borderId="72" xfId="34" applyFont="1" applyFill="1" applyBorder="1" applyAlignment="1">
      <alignment horizontal="center" vertical="center" shrinkToFit="1"/>
    </xf>
    <xf numFmtId="38" fontId="25" fillId="26" borderId="72" xfId="33" applyFont="1" applyFill="1" applyBorder="1" applyAlignment="1">
      <alignment horizontal="center" vertical="center" shrinkToFit="1"/>
    </xf>
    <xf numFmtId="38" fontId="25" fillId="26" borderId="116" xfId="34" applyFont="1" applyFill="1" applyBorder="1" applyAlignment="1">
      <alignment horizontal="center" vertical="center" shrinkToFit="1"/>
    </xf>
    <xf numFmtId="38" fontId="25" fillId="26" borderId="76" xfId="34" applyFont="1" applyFill="1" applyBorder="1" applyAlignment="1">
      <alignment horizontal="center" vertical="center" shrinkToFit="1"/>
    </xf>
    <xf numFmtId="38" fontId="25" fillId="26" borderId="117" xfId="34" applyFont="1" applyFill="1" applyBorder="1" applyAlignment="1">
      <alignment horizontal="center" vertical="center" shrinkToFit="1"/>
    </xf>
    <xf numFmtId="38" fontId="25" fillId="26" borderId="117" xfId="33" applyFont="1" applyFill="1" applyBorder="1" applyAlignment="1">
      <alignment horizontal="center" vertical="center" shrinkToFit="1"/>
    </xf>
    <xf numFmtId="0" fontId="25" fillId="26" borderId="124" xfId="50" applyFont="1" applyFill="1" applyBorder="1" applyAlignment="1">
      <alignment horizontal="center" vertical="center" shrinkToFit="1"/>
    </xf>
    <xf numFmtId="0" fontId="25" fillId="26" borderId="125" xfId="50" applyFont="1" applyFill="1" applyBorder="1" applyAlignment="1">
      <alignment horizontal="center" vertical="center" shrinkToFit="1"/>
    </xf>
    <xf numFmtId="38" fontId="25" fillId="26" borderId="126" xfId="34" applyFont="1" applyFill="1" applyBorder="1" applyAlignment="1">
      <alignment horizontal="center" vertical="center" shrinkToFit="1"/>
    </xf>
    <xf numFmtId="38" fontId="25" fillId="26" borderId="127" xfId="34" applyFont="1" applyFill="1" applyBorder="1" applyAlignment="1">
      <alignment horizontal="center" vertical="center" shrinkToFit="1"/>
    </xf>
    <xf numFmtId="38" fontId="25" fillId="26" borderId="125" xfId="34" applyFont="1" applyFill="1" applyBorder="1" applyAlignment="1">
      <alignment horizontal="center" vertical="center" shrinkToFit="1"/>
    </xf>
    <xf numFmtId="0" fontId="6" fillId="27" borderId="38" xfId="0" applyFont="1" applyFill="1" applyBorder="1" applyAlignment="1">
      <alignment horizontal="center" vertical="center" wrapText="1" shrinkToFit="1"/>
    </xf>
    <xf numFmtId="0" fontId="6" fillId="27" borderId="25" xfId="0" applyFont="1" applyFill="1" applyBorder="1" applyAlignment="1">
      <alignment horizontal="center" vertical="center" wrapText="1" shrinkToFit="1"/>
    </xf>
    <xf numFmtId="0" fontId="6" fillId="27" borderId="32" xfId="0" applyFont="1" applyFill="1" applyBorder="1" applyAlignment="1">
      <alignment horizontal="center" vertical="center" wrapText="1" shrinkToFit="1"/>
    </xf>
    <xf numFmtId="0" fontId="45" fillId="27" borderId="70" xfId="50" applyFont="1" applyFill="1" applyBorder="1" applyAlignment="1">
      <alignment horizontal="center" vertical="center" shrinkToFit="1"/>
    </xf>
    <xf numFmtId="0" fontId="45" fillId="27" borderId="67" xfId="50" applyFont="1" applyFill="1" applyBorder="1" applyAlignment="1">
      <alignment horizontal="center" vertical="center" shrinkToFit="1"/>
    </xf>
    <xf numFmtId="0" fontId="45" fillId="27" borderId="68" xfId="50" applyFont="1" applyFill="1" applyBorder="1" applyAlignment="1">
      <alignment horizontal="center" vertical="center" shrinkToFit="1"/>
    </xf>
    <xf numFmtId="0" fontId="33" fillId="27" borderId="108" xfId="0" applyFont="1" applyFill="1" applyBorder="1" applyAlignment="1">
      <alignment horizontal="center" vertical="center" shrinkToFit="1"/>
    </xf>
    <xf numFmtId="0" fontId="33" fillId="27" borderId="44" xfId="0" applyFont="1" applyFill="1" applyBorder="1" applyAlignment="1">
      <alignment horizontal="center" vertical="center" shrinkToFit="1"/>
    </xf>
    <xf numFmtId="0" fontId="33" fillId="27" borderId="45" xfId="0" applyFont="1" applyFill="1" applyBorder="1" applyAlignment="1">
      <alignment horizontal="center" vertical="center" shrinkToFit="1"/>
    </xf>
    <xf numFmtId="0" fontId="45" fillId="30" borderId="70" xfId="50" applyFont="1" applyFill="1" applyBorder="1" applyAlignment="1">
      <alignment horizontal="center" vertical="center" shrinkToFit="1"/>
    </xf>
    <xf numFmtId="0" fontId="45" fillId="30" borderId="67" xfId="50" applyFont="1" applyFill="1" applyBorder="1" applyAlignment="1">
      <alignment horizontal="center" vertical="center" shrinkToFit="1"/>
    </xf>
    <xf numFmtId="0" fontId="45" fillId="30" borderId="68" xfId="50" applyFont="1" applyFill="1" applyBorder="1" applyAlignment="1">
      <alignment horizontal="center" vertical="center" shrinkToFit="1"/>
    </xf>
    <xf numFmtId="0" fontId="33" fillId="30" borderId="108" xfId="0" applyFont="1" applyFill="1" applyBorder="1" applyAlignment="1">
      <alignment horizontal="center" vertical="center" shrinkToFit="1"/>
    </xf>
    <xf numFmtId="0" fontId="33" fillId="30" borderId="44" xfId="0" applyFont="1" applyFill="1" applyBorder="1" applyAlignment="1">
      <alignment horizontal="center" vertical="center" shrinkToFit="1"/>
    </xf>
    <xf numFmtId="0" fontId="33" fillId="30" borderId="45" xfId="0" applyFont="1" applyFill="1" applyBorder="1" applyAlignment="1">
      <alignment horizontal="center" vertical="center" shrinkToFit="1"/>
    </xf>
    <xf numFmtId="38" fontId="25" fillId="26" borderId="125" xfId="33" applyFont="1" applyFill="1" applyBorder="1" applyAlignment="1">
      <alignment horizontal="center" vertical="center" shrinkToFit="1"/>
    </xf>
    <xf numFmtId="0" fontId="6" fillId="26" borderId="0" xfId="0" applyFont="1" applyFill="1" applyAlignment="1">
      <alignment horizontal="left" vertical="center"/>
    </xf>
    <xf numFmtId="0" fontId="6" fillId="26" borderId="76" xfId="0" applyFont="1" applyFill="1" applyBorder="1" applyAlignment="1">
      <alignment horizontal="left" vertical="center"/>
    </xf>
    <xf numFmtId="0" fontId="5" fillId="24" borderId="50" xfId="0" applyFont="1" applyFill="1" applyBorder="1" applyAlignment="1">
      <alignment horizontal="right" vertical="center" shrinkToFit="1"/>
    </xf>
    <xf numFmtId="0" fontId="5" fillId="24" borderId="53" xfId="0" applyFont="1" applyFill="1" applyBorder="1" applyAlignment="1">
      <alignment horizontal="right" vertical="center" shrinkToFit="1"/>
    </xf>
    <xf numFmtId="0" fontId="5" fillId="24" borderId="56" xfId="0" applyFont="1" applyFill="1" applyBorder="1" applyAlignment="1">
      <alignment horizontal="right" vertical="center" shrinkToFit="1"/>
    </xf>
    <xf numFmtId="0" fontId="5" fillId="24" borderId="38" xfId="0" applyFont="1" applyFill="1" applyBorder="1" applyAlignment="1">
      <alignment horizontal="center" vertical="center" wrapText="1" shrinkToFit="1"/>
    </xf>
    <xf numFmtId="0" fontId="5" fillId="24" borderId="48" xfId="0" applyFont="1" applyFill="1" applyBorder="1" applyAlignment="1">
      <alignment horizontal="center" vertical="center" shrinkToFit="1"/>
    </xf>
    <xf numFmtId="0" fontId="5" fillId="24" borderId="49" xfId="0" applyFont="1" applyFill="1" applyBorder="1" applyAlignment="1">
      <alignment horizontal="center" vertical="center" shrinkToFit="1"/>
    </xf>
    <xf numFmtId="0" fontId="5" fillId="24" borderId="57" xfId="0" applyFont="1" applyFill="1" applyBorder="1" applyAlignment="1">
      <alignment horizontal="center" vertical="center" shrinkToFit="1"/>
    </xf>
    <xf numFmtId="0" fontId="5" fillId="24" borderId="51" xfId="0" applyFont="1" applyFill="1" applyBorder="1" applyAlignment="1">
      <alignment horizontal="center" vertical="center" shrinkToFit="1"/>
    </xf>
    <xf numFmtId="0" fontId="5" fillId="24" borderId="52" xfId="0" applyFont="1" applyFill="1" applyBorder="1" applyAlignment="1">
      <alignment horizontal="center" vertical="center" shrinkToFit="1"/>
    </xf>
    <xf numFmtId="0" fontId="5" fillId="24" borderId="58" xfId="0" applyFont="1" applyFill="1" applyBorder="1" applyAlignment="1">
      <alignment horizontal="center" vertical="center" shrinkToFit="1"/>
    </xf>
    <xf numFmtId="0" fontId="5" fillId="24" borderId="59" xfId="0" applyFont="1" applyFill="1" applyBorder="1" applyAlignment="1">
      <alignment horizontal="center" vertical="center" shrinkToFit="1"/>
    </xf>
    <xf numFmtId="0" fontId="5" fillId="24" borderId="60" xfId="0" applyFont="1" applyFill="1" applyBorder="1" applyAlignment="1">
      <alignment horizontal="center" vertical="center" shrinkToFit="1"/>
    </xf>
    <xf numFmtId="0" fontId="5" fillId="24" borderId="61" xfId="0" applyFont="1" applyFill="1" applyBorder="1" applyAlignment="1">
      <alignment horizontal="center" vertical="center" shrinkToFit="1"/>
    </xf>
    <xf numFmtId="0" fontId="5" fillId="24" borderId="54" xfId="0" applyFont="1" applyFill="1" applyBorder="1" applyAlignment="1">
      <alignment horizontal="center" vertical="center" shrinkToFit="1"/>
    </xf>
    <xf numFmtId="0" fontId="5" fillId="24" borderId="55" xfId="0" applyFont="1" applyFill="1" applyBorder="1" applyAlignment="1">
      <alignment horizontal="center" vertical="center" shrinkToFit="1"/>
    </xf>
    <xf numFmtId="0" fontId="5" fillId="24" borderId="71" xfId="0" applyFont="1" applyFill="1" applyBorder="1" applyAlignment="1">
      <alignment horizontal="center" vertical="center" shrinkToFit="1"/>
    </xf>
    <xf numFmtId="0" fontId="44" fillId="26" borderId="0" xfId="50" applyFont="1" applyFill="1" applyBorder="1" applyAlignment="1">
      <alignment horizontal="left" vertical="center"/>
    </xf>
    <xf numFmtId="0" fontId="5" fillId="24" borderId="62" xfId="0" applyFont="1" applyFill="1" applyBorder="1" applyAlignment="1">
      <alignment horizontal="center" vertical="center" shrinkToFit="1"/>
    </xf>
    <xf numFmtId="0" fontId="5" fillId="24" borderId="63" xfId="0" applyFont="1" applyFill="1" applyBorder="1" applyAlignment="1">
      <alignment horizontal="center" vertical="center" shrinkToFit="1"/>
    </xf>
    <xf numFmtId="0" fontId="5" fillId="24" borderId="64" xfId="0" applyFont="1" applyFill="1" applyBorder="1" applyAlignment="1">
      <alignment horizontal="center" vertical="center" shrinkToFit="1"/>
    </xf>
    <xf numFmtId="0" fontId="5" fillId="24" borderId="65" xfId="0" applyFont="1" applyFill="1" applyBorder="1" applyAlignment="1">
      <alignment horizontal="center" vertical="center" shrinkToFit="1"/>
    </xf>
    <xf numFmtId="0" fontId="5" fillId="24" borderId="66" xfId="0" applyFont="1" applyFill="1" applyBorder="1" applyAlignment="1">
      <alignment horizontal="center" vertical="center" shrinkToFit="1"/>
    </xf>
    <xf numFmtId="38" fontId="8" fillId="26" borderId="0" xfId="33" applyFont="1" applyFill="1" applyBorder="1" applyAlignment="1">
      <alignment horizontal="left" vertical="center"/>
    </xf>
    <xf numFmtId="0" fontId="35" fillId="26" borderId="88" xfId="50" applyFont="1" applyFill="1" applyBorder="1" applyAlignment="1">
      <alignment horizontal="center" vertical="center"/>
    </xf>
    <xf numFmtId="0" fontId="35" fillId="26" borderId="45" xfId="50" applyFont="1" applyFill="1" applyBorder="1" applyAlignment="1">
      <alignment horizontal="center" vertical="center"/>
    </xf>
    <xf numFmtId="0" fontId="6" fillId="29" borderId="19" xfId="0" applyFont="1" applyFill="1" applyBorder="1" applyAlignment="1">
      <alignment horizontal="center" vertical="center" shrinkToFit="1"/>
    </xf>
    <xf numFmtId="0" fontId="6" fillId="29" borderId="10" xfId="0" applyFont="1" applyFill="1" applyBorder="1" applyAlignment="1">
      <alignment horizontal="center" vertical="center" shrinkToFit="1"/>
    </xf>
    <xf numFmtId="0" fontId="25" fillId="29" borderId="70" xfId="50" applyFont="1" applyFill="1" applyBorder="1" applyAlignment="1">
      <alignment horizontal="center" vertical="center" wrapText="1"/>
    </xf>
    <xf numFmtId="0" fontId="25" fillId="29" borderId="68" xfId="50" applyFont="1" applyFill="1" applyBorder="1" applyAlignment="1">
      <alignment horizontal="center" vertical="center"/>
    </xf>
    <xf numFmtId="0" fontId="38" fillId="29" borderId="19" xfId="0" applyFont="1" applyFill="1" applyBorder="1" applyAlignment="1">
      <alignment horizontal="center" vertical="center" shrinkToFit="1"/>
    </xf>
    <xf numFmtId="0" fontId="38" fillId="29" borderId="10" xfId="0" applyFont="1" applyFill="1" applyBorder="1" applyAlignment="1">
      <alignment horizontal="center" vertical="center" shrinkToFit="1"/>
    </xf>
    <xf numFmtId="0" fontId="39" fillId="29" borderId="108" xfId="0" applyFont="1" applyFill="1" applyBorder="1" applyAlignment="1">
      <alignment horizontal="center" vertical="center" wrapText="1" shrinkToFit="1"/>
    </xf>
    <xf numFmtId="0" fontId="39" fillId="29" borderId="111" xfId="0" applyFont="1" applyFill="1" applyBorder="1" applyAlignment="1">
      <alignment horizontal="center" vertical="center" shrinkToFit="1"/>
    </xf>
    <xf numFmtId="0" fontId="6" fillId="28" borderId="19" xfId="0" applyFont="1" applyFill="1" applyBorder="1" applyAlignment="1">
      <alignment horizontal="center" vertical="center" shrinkToFit="1"/>
    </xf>
    <xf numFmtId="0" fontId="6" fillId="28" borderId="10" xfId="0" applyFont="1" applyFill="1" applyBorder="1" applyAlignment="1">
      <alignment horizontal="center" vertical="center" shrinkToFit="1"/>
    </xf>
    <xf numFmtId="0" fontId="25" fillId="28" borderId="70" xfId="50" applyFont="1" applyFill="1" applyBorder="1" applyAlignment="1">
      <alignment horizontal="center" vertical="center" wrapText="1"/>
    </xf>
    <xf numFmtId="0" fontId="25" fillId="28" borderId="68" xfId="50" applyFont="1" applyFill="1" applyBorder="1" applyAlignment="1">
      <alignment horizontal="center" vertical="center"/>
    </xf>
    <xf numFmtId="0" fontId="38" fillId="28" borderId="19" xfId="0" applyFont="1" applyFill="1" applyBorder="1" applyAlignment="1">
      <alignment horizontal="center" vertical="center" shrinkToFit="1"/>
    </xf>
    <xf numFmtId="0" fontId="38" fillId="28" borderId="10" xfId="0" applyFont="1" applyFill="1" applyBorder="1" applyAlignment="1">
      <alignment horizontal="center" vertical="center" shrinkToFit="1"/>
    </xf>
    <xf numFmtId="0" fontId="39" fillId="28" borderId="108" xfId="0" applyFont="1" applyFill="1" applyBorder="1" applyAlignment="1">
      <alignment horizontal="center" vertical="center" wrapText="1" shrinkToFit="1"/>
    </xf>
    <xf numFmtId="0" fontId="39" fillId="28" borderId="111" xfId="0" applyFont="1" applyFill="1" applyBorder="1" applyAlignment="1">
      <alignment horizontal="center" vertical="center" shrinkToFit="1"/>
    </xf>
    <xf numFmtId="0" fontId="6" fillId="28" borderId="47" xfId="0" applyFont="1" applyFill="1" applyBorder="1" applyAlignment="1">
      <alignment horizontal="center" vertical="center" shrinkToFit="1"/>
    </xf>
    <xf numFmtId="0" fontId="6" fillId="28" borderId="34" xfId="0" applyFont="1" applyFill="1" applyBorder="1" applyAlignment="1">
      <alignment horizontal="center" vertical="center" shrinkToFit="1"/>
    </xf>
    <xf numFmtId="0" fontId="45" fillId="27" borderId="70" xfId="50" applyFont="1" applyFill="1" applyBorder="1" applyAlignment="1">
      <alignment horizontal="center" vertical="center"/>
    </xf>
    <xf numFmtId="0" fontId="45" fillId="27" borderId="67" xfId="50" applyFont="1" applyFill="1" applyBorder="1" applyAlignment="1">
      <alignment horizontal="center" vertical="center"/>
    </xf>
    <xf numFmtId="0" fontId="45" fillId="27" borderId="68" xfId="50" applyFont="1" applyFill="1" applyBorder="1" applyAlignment="1">
      <alignment horizontal="center" vertical="center"/>
    </xf>
    <xf numFmtId="0" fontId="6" fillId="27" borderId="70" xfId="0" applyFont="1" applyFill="1" applyBorder="1" applyAlignment="1">
      <alignment horizontal="center" vertical="center" wrapText="1" shrinkToFit="1"/>
    </xf>
    <xf numFmtId="0" fontId="6" fillId="27" borderId="67" xfId="0" applyFont="1" applyFill="1" applyBorder="1" applyAlignment="1">
      <alignment horizontal="center" vertical="center" shrinkToFit="1"/>
    </xf>
    <xf numFmtId="0" fontId="6" fillId="27" borderId="68" xfId="0" applyFont="1" applyFill="1" applyBorder="1" applyAlignment="1">
      <alignment horizontal="center" vertical="center" shrinkToFit="1"/>
    </xf>
    <xf numFmtId="0" fontId="33" fillId="27" borderId="88" xfId="0" applyFont="1" applyFill="1" applyBorder="1" applyAlignment="1">
      <alignment horizontal="center" vertical="center" shrinkToFit="1"/>
    </xf>
    <xf numFmtId="0" fontId="33" fillId="27" borderId="111" xfId="0" applyFont="1" applyFill="1" applyBorder="1" applyAlignment="1">
      <alignment horizontal="center" vertical="center" shrinkToFit="1"/>
    </xf>
    <xf numFmtId="0" fontId="6" fillId="27" borderId="70" xfId="0" applyFont="1" applyFill="1" applyBorder="1" applyAlignment="1">
      <alignment horizontal="center" vertical="center" shrinkToFit="1"/>
    </xf>
    <xf numFmtId="0" fontId="33" fillId="27" borderId="86" xfId="0" applyFont="1" applyFill="1" applyBorder="1" applyAlignment="1">
      <alignment horizontal="center" vertical="center" shrinkToFit="1"/>
    </xf>
    <xf numFmtId="0" fontId="33" fillId="27" borderId="72" xfId="0" applyFont="1" applyFill="1" applyBorder="1" applyAlignment="1">
      <alignment horizontal="center" vertical="center" shrinkToFit="1"/>
    </xf>
    <xf numFmtId="0" fontId="33" fillId="27" borderId="77" xfId="0" applyFont="1" applyFill="1" applyBorder="1" applyAlignment="1">
      <alignment horizontal="center" vertical="center" shrinkToFit="1"/>
    </xf>
    <xf numFmtId="0" fontId="33" fillId="27" borderId="43" xfId="0" applyFont="1" applyFill="1" applyBorder="1" applyAlignment="1">
      <alignment horizontal="center" vertical="center" shrinkToFit="1"/>
    </xf>
    <xf numFmtId="0" fontId="6" fillId="28" borderId="38" xfId="0" applyFont="1" applyFill="1" applyBorder="1" applyAlignment="1">
      <alignment horizontal="center" vertical="center" wrapText="1" shrinkToFit="1"/>
    </xf>
    <xf numFmtId="0" fontId="6" fillId="28" borderId="25" xfId="0" applyFont="1" applyFill="1" applyBorder="1" applyAlignment="1">
      <alignment horizontal="center" vertical="center" wrapText="1" shrinkToFit="1"/>
    </xf>
    <xf numFmtId="0" fontId="6" fillId="28" borderId="32" xfId="0" applyFont="1" applyFill="1" applyBorder="1" applyAlignment="1">
      <alignment horizontal="center" vertical="center" wrapText="1" shrinkToFit="1"/>
    </xf>
    <xf numFmtId="0" fontId="45" fillId="28" borderId="70" xfId="50" applyFont="1" applyFill="1" applyBorder="1" applyAlignment="1">
      <alignment horizontal="center" vertical="center" shrinkToFit="1"/>
    </xf>
    <xf numFmtId="0" fontId="45" fillId="28" borderId="67" xfId="50" applyFont="1" applyFill="1" applyBorder="1" applyAlignment="1">
      <alignment horizontal="center" vertical="center" shrinkToFit="1"/>
    </xf>
    <xf numFmtId="0" fontId="45" fillId="28" borderId="68" xfId="50" applyFont="1" applyFill="1" applyBorder="1" applyAlignment="1">
      <alignment horizontal="center" vertical="center" shrinkToFit="1"/>
    </xf>
    <xf numFmtId="0" fontId="33" fillId="28" borderId="108" xfId="0" applyFont="1" applyFill="1" applyBorder="1" applyAlignment="1">
      <alignment horizontal="center" vertical="center" shrinkToFit="1"/>
    </xf>
    <xf numFmtId="0" fontId="33" fillId="28" borderId="44" xfId="0" applyFont="1" applyFill="1" applyBorder="1" applyAlignment="1">
      <alignment horizontal="center" vertical="center" shrinkToFit="1"/>
    </xf>
    <xf numFmtId="0" fontId="33" fillId="28" borderId="45" xfId="0" applyFont="1" applyFill="1" applyBorder="1" applyAlignment="1">
      <alignment horizontal="center" vertical="center" shrinkToFit="1"/>
    </xf>
    <xf numFmtId="0" fontId="45" fillId="28" borderId="70" xfId="50" applyFont="1" applyFill="1" applyBorder="1" applyAlignment="1">
      <alignment horizontal="center" vertical="center"/>
    </xf>
    <xf numFmtId="0" fontId="45" fillId="28" borderId="67" xfId="50" applyFont="1" applyFill="1" applyBorder="1" applyAlignment="1">
      <alignment horizontal="center" vertical="center"/>
    </xf>
    <xf numFmtId="0" fontId="45" fillId="28" borderId="68" xfId="50" applyFont="1" applyFill="1" applyBorder="1" applyAlignment="1">
      <alignment horizontal="center" vertical="center"/>
    </xf>
    <xf numFmtId="0" fontId="6" fillId="28" borderId="70" xfId="0" applyFont="1" applyFill="1" applyBorder="1" applyAlignment="1">
      <alignment horizontal="center" vertical="center" wrapText="1" shrinkToFit="1"/>
    </xf>
    <xf numFmtId="0" fontId="6" fillId="28" borderId="67" xfId="0" applyFont="1" applyFill="1" applyBorder="1" applyAlignment="1">
      <alignment horizontal="center" vertical="center" shrinkToFit="1"/>
    </xf>
    <xf numFmtId="0" fontId="6" fillId="28" borderId="68" xfId="0" applyFont="1" applyFill="1" applyBorder="1" applyAlignment="1">
      <alignment horizontal="center" vertical="center" shrinkToFit="1"/>
    </xf>
    <xf numFmtId="0" fontId="33" fillId="28" borderId="67" xfId="0" applyFont="1" applyFill="1" applyBorder="1" applyAlignment="1">
      <alignment horizontal="center" vertical="center"/>
    </xf>
    <xf numFmtId="0" fontId="33" fillId="28" borderId="88" xfId="0" applyFont="1" applyFill="1" applyBorder="1" applyAlignment="1">
      <alignment horizontal="center" vertical="center" shrinkToFit="1"/>
    </xf>
    <xf numFmtId="0" fontId="33" fillId="28" borderId="111" xfId="0" applyFont="1" applyFill="1" applyBorder="1" applyAlignment="1">
      <alignment horizontal="center" vertical="center" shrinkToFit="1"/>
    </xf>
    <xf numFmtId="0" fontId="6" fillId="28" borderId="67" xfId="0" applyFont="1" applyFill="1" applyBorder="1" applyAlignment="1">
      <alignment horizontal="center" vertical="center" wrapText="1" shrinkToFit="1"/>
    </xf>
    <xf numFmtId="0" fontId="6" fillId="28" borderId="68" xfId="0" applyFont="1" applyFill="1" applyBorder="1" applyAlignment="1">
      <alignment horizontal="center" vertical="center" wrapText="1" shrinkToFit="1"/>
    </xf>
    <xf numFmtId="0" fontId="8" fillId="26" borderId="94" xfId="50" applyFont="1" applyFill="1" applyBorder="1" applyAlignment="1">
      <alignment horizontal="center" vertical="center"/>
    </xf>
    <xf numFmtId="0" fontId="8" fillId="26" borderId="75" xfId="50" applyFont="1" applyFill="1" applyBorder="1" applyAlignment="1">
      <alignment horizontal="center" vertical="center"/>
    </xf>
    <xf numFmtId="0" fontId="8" fillId="26" borderId="89" xfId="50" applyFont="1" applyFill="1" applyBorder="1" applyAlignment="1">
      <alignment horizontal="center" vertical="center"/>
    </xf>
    <xf numFmtId="0" fontId="8" fillId="26" borderId="85" xfId="50" applyFont="1" applyFill="1" applyBorder="1" applyAlignment="1">
      <alignment horizontal="center" vertical="center"/>
    </xf>
    <xf numFmtId="0" fontId="8" fillId="26" borderId="86" xfId="50" applyFont="1" applyFill="1" applyBorder="1" applyAlignment="1">
      <alignment horizontal="center" vertical="center"/>
    </xf>
    <xf numFmtId="0" fontId="8" fillId="26" borderId="84" xfId="50" applyFont="1" applyFill="1" applyBorder="1" applyAlignment="1">
      <alignment horizontal="center" vertical="center"/>
    </xf>
    <xf numFmtId="0" fontId="8" fillId="26" borderId="77" xfId="50" applyFont="1" applyFill="1" applyBorder="1" applyAlignment="1">
      <alignment horizontal="center" vertical="center"/>
    </xf>
    <xf numFmtId="0" fontId="6" fillId="28" borderId="70" xfId="0" applyFont="1" applyFill="1" applyBorder="1" applyAlignment="1">
      <alignment horizontal="center" vertical="center" shrinkToFit="1"/>
    </xf>
    <xf numFmtId="0" fontId="33" fillId="28" borderId="86" xfId="0" applyFont="1" applyFill="1" applyBorder="1" applyAlignment="1">
      <alignment horizontal="center" vertical="center" shrinkToFit="1"/>
    </xf>
    <xf numFmtId="0" fontId="33" fillId="28" borderId="72" xfId="0" applyFont="1" applyFill="1" applyBorder="1" applyAlignment="1">
      <alignment horizontal="center" vertical="center" shrinkToFit="1"/>
    </xf>
    <xf numFmtId="0" fontId="33" fillId="28" borderId="77" xfId="0" applyFont="1" applyFill="1" applyBorder="1" applyAlignment="1">
      <alignment horizontal="center" vertical="center" shrinkToFit="1"/>
    </xf>
    <xf numFmtId="0" fontId="6" fillId="29" borderId="70" xfId="0" applyFont="1" applyFill="1" applyBorder="1" applyAlignment="1">
      <alignment horizontal="center" vertical="center" shrinkToFit="1"/>
    </xf>
    <xf numFmtId="0" fontId="6" fillId="27" borderId="67" xfId="0" applyFont="1" applyFill="1" applyBorder="1" applyAlignment="1">
      <alignment horizontal="center" vertical="center" wrapText="1" shrinkToFit="1"/>
    </xf>
    <xf numFmtId="0" fontId="6" fillId="27" borderId="68" xfId="0" applyFont="1" applyFill="1" applyBorder="1" applyAlignment="1">
      <alignment horizontal="center" vertical="center" wrapText="1" shrinkToFit="1"/>
    </xf>
    <xf numFmtId="0" fontId="25" fillId="26" borderId="95" xfId="50" applyFont="1" applyFill="1" applyBorder="1" applyAlignment="1">
      <alignment horizontal="center" vertical="center" shrinkToFit="1"/>
    </xf>
    <xf numFmtId="0" fontId="25" fillId="26" borderId="106" xfId="50" applyFont="1" applyFill="1" applyBorder="1" applyAlignment="1">
      <alignment horizontal="center" vertical="center" shrinkToFit="1"/>
    </xf>
    <xf numFmtId="38" fontId="25" fillId="26" borderId="105" xfId="34" applyFont="1" applyFill="1" applyBorder="1" applyAlignment="1">
      <alignment horizontal="center" vertical="center" shrinkToFit="1"/>
    </xf>
    <xf numFmtId="38" fontId="25" fillId="26" borderId="107" xfId="34" applyFont="1" applyFill="1" applyBorder="1" applyAlignment="1">
      <alignment horizontal="center" vertical="center" shrinkToFit="1"/>
    </xf>
    <xf numFmtId="38" fontId="25" fillId="26" borderId="106" xfId="34" applyFont="1" applyFill="1" applyBorder="1" applyAlignment="1">
      <alignment horizontal="center" vertical="center" shrinkToFit="1"/>
    </xf>
    <xf numFmtId="38" fontId="25" fillId="26" borderId="105" xfId="33" applyFont="1" applyFill="1" applyBorder="1" applyAlignment="1">
      <alignment horizontal="center" vertical="center" shrinkToFit="1"/>
    </xf>
    <xf numFmtId="38" fontId="25" fillId="26" borderId="107" xfId="33" applyFont="1" applyFill="1" applyBorder="1" applyAlignment="1">
      <alignment horizontal="center" vertical="center" shrinkToFit="1"/>
    </xf>
    <xf numFmtId="38" fontId="25" fillId="26" borderId="106" xfId="33" applyFont="1" applyFill="1" applyBorder="1" applyAlignment="1">
      <alignment horizontal="center" vertical="center" shrinkToFit="1"/>
    </xf>
    <xf numFmtId="38" fontId="8" fillId="26" borderId="73" xfId="33" applyFont="1" applyFill="1" applyBorder="1" applyAlignment="1">
      <alignment horizontal="center" vertical="center"/>
    </xf>
    <xf numFmtId="38" fontId="8" fillId="26" borderId="74" xfId="33" applyFont="1" applyFill="1" applyBorder="1" applyAlignment="1">
      <alignment horizontal="center" vertical="center"/>
    </xf>
    <xf numFmtId="38" fontId="8" fillId="26" borderId="75" xfId="33" applyFont="1" applyFill="1" applyBorder="1" applyAlignment="1">
      <alignment horizontal="center" vertical="center"/>
    </xf>
    <xf numFmtId="0" fontId="6" fillId="30" borderId="70" xfId="0" applyFont="1" applyFill="1" applyBorder="1" applyAlignment="1">
      <alignment horizontal="center" vertical="center" shrinkToFit="1"/>
    </xf>
    <xf numFmtId="0" fontId="6" fillId="30" borderId="67" xfId="0" applyFont="1" applyFill="1" applyBorder="1" applyAlignment="1">
      <alignment horizontal="center" vertical="center" shrinkToFit="1"/>
    </xf>
    <xf numFmtId="0" fontId="6" fillId="30" borderId="68" xfId="0" applyFont="1" applyFill="1" applyBorder="1" applyAlignment="1">
      <alignment horizontal="center" vertical="center" shrinkToFit="1"/>
    </xf>
    <xf numFmtId="0" fontId="6" fillId="30" borderId="38" xfId="0" applyFont="1" applyFill="1" applyBorder="1" applyAlignment="1">
      <alignment horizontal="center" vertical="center" wrapText="1" shrinkToFit="1"/>
    </xf>
    <xf numFmtId="0" fontId="6" fillId="30" borderId="25" xfId="0" applyFont="1" applyFill="1" applyBorder="1" applyAlignment="1">
      <alignment horizontal="center" vertical="center" wrapText="1" shrinkToFit="1"/>
    </xf>
    <xf numFmtId="0" fontId="6" fillId="30" borderId="32" xfId="0" applyFont="1" applyFill="1" applyBorder="1" applyAlignment="1">
      <alignment horizontal="center" vertical="center" wrapText="1" shrinkToFit="1"/>
    </xf>
    <xf numFmtId="0" fontId="45" fillId="30" borderId="70" xfId="50" applyFont="1" applyFill="1" applyBorder="1" applyAlignment="1">
      <alignment horizontal="center" vertical="center"/>
    </xf>
    <xf numFmtId="0" fontId="45" fillId="30" borderId="67" xfId="50" applyFont="1" applyFill="1" applyBorder="1" applyAlignment="1">
      <alignment horizontal="center" vertical="center"/>
    </xf>
    <xf numFmtId="0" fontId="45" fillId="30" borderId="68" xfId="50" applyFont="1" applyFill="1" applyBorder="1" applyAlignment="1">
      <alignment horizontal="center" vertical="center"/>
    </xf>
    <xf numFmtId="0" fontId="33" fillId="30" borderId="88" xfId="0" applyFont="1" applyFill="1" applyBorder="1" applyAlignment="1">
      <alignment horizontal="center" vertical="center" shrinkToFit="1"/>
    </xf>
    <xf numFmtId="0" fontId="33" fillId="30" borderId="111" xfId="0" applyFont="1" applyFill="1" applyBorder="1" applyAlignment="1">
      <alignment horizontal="center" vertical="center" shrinkToFit="1"/>
    </xf>
    <xf numFmtId="0" fontId="33" fillId="28" borderId="89" xfId="0" applyFont="1" applyFill="1" applyBorder="1" applyAlignment="1">
      <alignment horizontal="center" vertical="center" shrinkToFit="1"/>
    </xf>
    <xf numFmtId="0" fontId="6" fillId="30" borderId="19" xfId="0" applyFont="1" applyFill="1" applyBorder="1" applyAlignment="1">
      <alignment horizontal="center" vertical="center" shrinkToFit="1"/>
    </xf>
    <xf numFmtId="0" fontId="6" fillId="30" borderId="10" xfId="0" applyFont="1" applyFill="1" applyBorder="1" applyAlignment="1">
      <alignment horizontal="center" vertical="center" shrinkToFit="1"/>
    </xf>
    <xf numFmtId="0" fontId="25" fillId="30" borderId="70" xfId="50" applyFont="1" applyFill="1" applyBorder="1" applyAlignment="1">
      <alignment horizontal="center" vertical="center" wrapText="1"/>
    </xf>
    <xf numFmtId="0" fontId="25" fillId="30" borderId="68" xfId="50" applyFont="1" applyFill="1" applyBorder="1" applyAlignment="1">
      <alignment horizontal="center" vertical="center"/>
    </xf>
    <xf numFmtId="0" fontId="38" fillId="30" borderId="19" xfId="0" applyFont="1" applyFill="1" applyBorder="1" applyAlignment="1">
      <alignment horizontal="center" vertical="center" shrinkToFit="1"/>
    </xf>
    <xf numFmtId="0" fontId="38" fillId="30" borderId="10" xfId="0" applyFont="1" applyFill="1" applyBorder="1" applyAlignment="1">
      <alignment horizontal="center" vertical="center" shrinkToFit="1"/>
    </xf>
    <xf numFmtId="0" fontId="39" fillId="30" borderId="108" xfId="0" applyFont="1" applyFill="1" applyBorder="1" applyAlignment="1">
      <alignment horizontal="center" vertical="center" wrapText="1" shrinkToFit="1"/>
    </xf>
    <xf numFmtId="0" fontId="39" fillId="30" borderId="111" xfId="0" applyFont="1" applyFill="1" applyBorder="1" applyAlignment="1">
      <alignment horizontal="center" vertical="center" shrinkToFit="1"/>
    </xf>
    <xf numFmtId="0" fontId="6" fillId="30" borderId="47" xfId="0" applyFont="1" applyFill="1" applyBorder="1" applyAlignment="1">
      <alignment horizontal="center" vertical="center" shrinkToFit="1"/>
    </xf>
    <xf numFmtId="0" fontId="6" fillId="30" borderId="34" xfId="0" applyFont="1" applyFill="1" applyBorder="1" applyAlignment="1">
      <alignment horizontal="center" vertical="center" shrinkToFit="1"/>
    </xf>
    <xf numFmtId="0" fontId="33" fillId="30" borderId="67" xfId="0" applyFont="1" applyFill="1" applyBorder="1" applyAlignment="1">
      <alignment horizontal="center" vertical="center"/>
    </xf>
    <xf numFmtId="0" fontId="33" fillId="28" borderId="18" xfId="0" applyFont="1" applyFill="1" applyBorder="1" applyAlignment="1">
      <alignment horizontal="center" vertical="center" shrinkToFit="1"/>
    </xf>
    <xf numFmtId="0" fontId="33" fillId="28" borderId="84" xfId="0" applyFont="1" applyFill="1" applyBorder="1" applyAlignment="1">
      <alignment horizontal="center" vertical="center" shrinkToFit="1"/>
    </xf>
    <xf numFmtId="0" fontId="8" fillId="26" borderId="130" xfId="50" applyFont="1" applyFill="1" applyBorder="1" applyAlignment="1">
      <alignment horizontal="center" vertical="center"/>
    </xf>
    <xf numFmtId="0" fontId="8" fillId="26" borderId="131" xfId="50" applyFont="1" applyFill="1" applyBorder="1" applyAlignment="1">
      <alignment horizontal="center" vertical="center"/>
    </xf>
    <xf numFmtId="38" fontId="8" fillId="26" borderId="132" xfId="33" applyFont="1" applyFill="1" applyBorder="1" applyAlignment="1">
      <alignment horizontal="center" vertical="center"/>
    </xf>
    <xf numFmtId="38" fontId="8" fillId="26" borderId="129" xfId="33" applyFont="1" applyFill="1" applyBorder="1" applyAlignment="1">
      <alignment horizontal="center" vertical="center"/>
    </xf>
    <xf numFmtId="38" fontId="8" fillId="26" borderId="131" xfId="33" applyFont="1" applyFill="1" applyBorder="1" applyAlignment="1">
      <alignment horizontal="center" vertical="center"/>
    </xf>
    <xf numFmtId="0" fontId="6" fillId="27" borderId="19" xfId="0" applyFont="1" applyFill="1" applyBorder="1" applyAlignment="1">
      <alignment horizontal="center" vertical="center" shrinkToFit="1"/>
    </xf>
    <xf numFmtId="0" fontId="6" fillId="27" borderId="10" xfId="0" applyFont="1" applyFill="1" applyBorder="1" applyAlignment="1">
      <alignment horizontal="center" vertical="center" shrinkToFit="1"/>
    </xf>
    <xf numFmtId="0" fontId="25" fillId="27" borderId="70" xfId="50" applyFont="1" applyFill="1" applyBorder="1" applyAlignment="1">
      <alignment horizontal="center" vertical="center" wrapText="1"/>
    </xf>
    <xf numFmtId="0" fontId="25" fillId="27" borderId="68" xfId="50" applyFont="1" applyFill="1" applyBorder="1" applyAlignment="1">
      <alignment horizontal="center" vertical="center"/>
    </xf>
    <xf numFmtId="0" fontId="38" fillId="27" borderId="19" xfId="0" applyFont="1" applyFill="1" applyBorder="1" applyAlignment="1">
      <alignment horizontal="center" vertical="center" shrinkToFit="1"/>
    </xf>
    <xf numFmtId="0" fontId="38" fillId="27" borderId="10" xfId="0" applyFont="1" applyFill="1" applyBorder="1" applyAlignment="1">
      <alignment horizontal="center" vertical="center" shrinkToFit="1"/>
    </xf>
    <xf numFmtId="0" fontId="39" fillId="27" borderId="108" xfId="0" applyFont="1" applyFill="1" applyBorder="1" applyAlignment="1">
      <alignment horizontal="center" vertical="center" wrapText="1" shrinkToFit="1"/>
    </xf>
    <xf numFmtId="0" fontId="39" fillId="27" borderId="111" xfId="0" applyFont="1" applyFill="1" applyBorder="1" applyAlignment="1">
      <alignment horizontal="center" vertical="center" shrinkToFit="1"/>
    </xf>
    <xf numFmtId="0" fontId="6" fillId="27" borderId="47" xfId="0" applyFont="1" applyFill="1" applyBorder="1" applyAlignment="1">
      <alignment horizontal="center" vertical="center" shrinkToFit="1"/>
    </xf>
    <xf numFmtId="0" fontId="6" fillId="27" borderId="34" xfId="0" applyFont="1" applyFill="1" applyBorder="1" applyAlignment="1">
      <alignment horizontal="center" vertical="center" shrinkToFit="1"/>
    </xf>
    <xf numFmtId="0" fontId="33" fillId="27" borderId="67" xfId="0" applyFont="1" applyFill="1" applyBorder="1" applyAlignment="1">
      <alignment horizontal="center" vertical="center"/>
    </xf>
    <xf numFmtId="0" fontId="33" fillId="29" borderId="67" xfId="0" applyFont="1" applyFill="1" applyBorder="1" applyAlignment="1">
      <alignment horizontal="center" vertical="center" shrinkToFit="1"/>
    </xf>
    <xf numFmtId="0" fontId="33" fillId="28" borderId="67" xfId="0" applyFont="1" applyFill="1" applyBorder="1" applyAlignment="1">
      <alignment horizontal="center" vertical="center" shrinkToFit="1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通貨 2" xfId="43" xr:uid="{00000000-0005-0000-0000-00002A000000}"/>
    <cellStyle name="入力" xfId="44" builtinId="20" customBuiltin="1"/>
    <cellStyle name="標準" xfId="0" builtinId="0"/>
    <cellStyle name="標準 2" xfId="45" xr:uid="{00000000-0005-0000-0000-00002D000000}"/>
    <cellStyle name="標準 2 2" xfId="46" xr:uid="{00000000-0005-0000-0000-00002E000000}"/>
    <cellStyle name="標準 2 2 2" xfId="47" xr:uid="{00000000-0005-0000-0000-00002F000000}"/>
    <cellStyle name="標準 2 2 2 2" xfId="56" xr:uid="{00000000-0005-0000-0000-000030000000}"/>
    <cellStyle name="標準 2 2 3" xfId="48" xr:uid="{00000000-0005-0000-0000-000031000000}"/>
    <cellStyle name="標準 2_15tyuuouopunpannfuretto" xfId="49" xr:uid="{00000000-0005-0000-0000-000032000000}"/>
    <cellStyle name="標準 3" xfId="50" xr:uid="{00000000-0005-0000-0000-000033000000}"/>
    <cellStyle name="標準 4" xfId="51" xr:uid="{00000000-0005-0000-0000-000034000000}"/>
    <cellStyle name="標準 5" xfId="52" xr:uid="{00000000-0005-0000-0000-000035000000}"/>
    <cellStyle name="標準 6" xfId="54" xr:uid="{00000000-0005-0000-0000-000036000000}"/>
    <cellStyle name="標準 7" xfId="55" xr:uid="{00000000-0005-0000-0000-000037000000}"/>
    <cellStyle name="良い" xfId="53" builtinId="26" customBuiltin="1"/>
  </cellStyles>
  <dxfs count="0"/>
  <tableStyles count="0" defaultTableStyle="TableStyleMedium2" defaultPivotStyle="PivotStyleLight16"/>
  <colors>
    <mruColors>
      <color rgb="FFCCFFCC"/>
      <color rgb="FFCCFF99"/>
      <color rgb="FFFFD9D9"/>
      <color rgb="FF61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190500</xdr:colOff>
      <xdr:row>321</xdr:row>
      <xdr:rowOff>114300</xdr:rowOff>
    </xdr:from>
    <xdr:to>
      <xdr:col>65</xdr:col>
      <xdr:colOff>228600</xdr:colOff>
      <xdr:row>342</xdr:row>
      <xdr:rowOff>38100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8D7107E-CEA5-D958-1FB8-AA6DBE2BEA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7" t="25708" b="21568"/>
        <a:stretch/>
      </xdr:blipFill>
      <xdr:spPr>
        <a:xfrm>
          <a:off x="7988300" y="45021500"/>
          <a:ext cx="7632700" cy="3073400"/>
        </a:xfrm>
        <a:prstGeom prst="rect">
          <a:avLst/>
        </a:prstGeom>
      </xdr:spPr>
    </xdr:pic>
    <xdr:clientData/>
  </xdr:twoCellAnchor>
  <xdr:twoCellAnchor editAs="oneCell">
    <xdr:from>
      <xdr:col>2</xdr:col>
      <xdr:colOff>63500</xdr:colOff>
      <xdr:row>321</xdr:row>
      <xdr:rowOff>63500</xdr:rowOff>
    </xdr:from>
    <xdr:to>
      <xdr:col>41</xdr:col>
      <xdr:colOff>469900</xdr:colOff>
      <xdr:row>344</xdr:row>
      <xdr:rowOff>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23C00BD-0D99-94C8-F435-2EF524DE73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798" r="7027" b="15032"/>
        <a:stretch/>
      </xdr:blipFill>
      <xdr:spPr>
        <a:xfrm>
          <a:off x="368300" y="44970700"/>
          <a:ext cx="7226300" cy="3390900"/>
        </a:xfrm>
        <a:prstGeom prst="rect">
          <a:avLst/>
        </a:prstGeom>
      </xdr:spPr>
    </xdr:pic>
    <xdr:clientData/>
  </xdr:twoCellAnchor>
  <xdr:twoCellAnchor editAs="oneCell">
    <xdr:from>
      <xdr:col>46</xdr:col>
      <xdr:colOff>139700</xdr:colOff>
      <xdr:row>0</xdr:row>
      <xdr:rowOff>94578</xdr:rowOff>
    </xdr:from>
    <xdr:to>
      <xdr:col>63</xdr:col>
      <xdr:colOff>482600</xdr:colOff>
      <xdr:row>12</xdr:row>
      <xdr:rowOff>25400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12B084B-ADF2-F31D-61D9-51835F2FB2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8" t="43574" b="10936"/>
        <a:stretch/>
      </xdr:blipFill>
      <xdr:spPr>
        <a:xfrm>
          <a:off x="8750300" y="94578"/>
          <a:ext cx="6172200" cy="2166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3300"/>
        </a:solidFill>
        <a:ln>
          <a:noFill/>
        </a:ln>
        <a:extLs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a:spPr>
      <a:bodyPr vertOverflow="clip" vert="wordArtVertRtl" wrap="square" lIns="0" tIns="0" rIns="0" bIns="0" anchor="ctr" upright="1"/>
      <a:lstStyle>
        <a:defPPr algn="l" rtl="0">
          <a:defRPr sz="1200" b="0" i="0" u="none" strike="noStrike" baseline="0">
            <a:solidFill>
              <a:srgbClr val="FF0000"/>
            </a:solidFill>
            <a:latin typeface="AR P丸ゴシック体M"/>
            <a:ea typeface="AR P丸ゴシック体M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L360"/>
  <sheetViews>
    <sheetView tabSelected="1" view="pageBreakPreview" zoomScale="75" zoomScaleNormal="100" zoomScaleSheetLayoutView="75" workbookViewId="0">
      <selection activeCell="C2" sqref="C2"/>
    </sheetView>
  </sheetViews>
  <sheetFormatPr defaultColWidth="9" defaultRowHeight="11.55" customHeight="1" x14ac:dyDescent="0.2"/>
  <cols>
    <col min="1" max="1" width="1.6640625" style="91" customWidth="1"/>
    <col min="2" max="2" width="2.77734375" style="89" customWidth="1"/>
    <col min="3" max="4" width="6.77734375" style="89" customWidth="1"/>
    <col min="5" max="31" width="2" style="89" customWidth="1"/>
    <col min="32" max="38" width="2" style="91" customWidth="1"/>
    <col min="39" max="39" width="3.33203125" style="91" customWidth="1"/>
    <col min="40" max="40" width="9.77734375" style="91" customWidth="1"/>
    <col min="41" max="41" width="3.33203125" style="91" customWidth="1"/>
    <col min="42" max="42" width="9.77734375" style="91" customWidth="1"/>
    <col min="43" max="44" width="3.33203125" style="91" customWidth="1"/>
    <col min="45" max="45" width="1.77734375" style="91" customWidth="1"/>
    <col min="46" max="47" width="3.33203125" style="91" customWidth="1"/>
    <col min="48" max="48" width="9.77734375" style="89" customWidth="1"/>
    <col min="49" max="49" width="3.33203125" style="89" customWidth="1"/>
    <col min="50" max="50" width="9.77734375" style="89" customWidth="1"/>
    <col min="51" max="52" width="2" style="89" customWidth="1"/>
    <col min="53" max="53" width="3.33203125" style="89" customWidth="1"/>
    <col min="54" max="54" width="9.77734375" style="89" customWidth="1"/>
    <col min="55" max="55" width="3.33203125" style="89" customWidth="1"/>
    <col min="56" max="56" width="9.77734375" style="89" customWidth="1"/>
    <col min="57" max="58" width="3.33203125" style="89" customWidth="1"/>
    <col min="59" max="59" width="1.77734375" style="89" customWidth="1"/>
    <col min="60" max="61" width="3.33203125" style="89" customWidth="1"/>
    <col min="62" max="62" width="9.77734375" style="89" customWidth="1"/>
    <col min="63" max="63" width="3.33203125" style="89" customWidth="1"/>
    <col min="64" max="64" width="9.77734375" style="89" customWidth="1"/>
    <col min="65" max="68" width="4" style="89" customWidth="1"/>
    <col min="69" max="16384" width="9" style="89"/>
  </cols>
  <sheetData>
    <row r="2" spans="1:64" ht="23.4" x14ac:dyDescent="0.2">
      <c r="C2" s="353" t="s">
        <v>564</v>
      </c>
    </row>
    <row r="3" spans="1:64" ht="11.55" customHeight="1" thickBot="1" x14ac:dyDescent="0.25">
      <c r="C3" s="374" t="s">
        <v>165</v>
      </c>
    </row>
    <row r="4" spans="1:64" ht="15" customHeight="1" thickBot="1" x14ac:dyDescent="0.25">
      <c r="C4" s="375"/>
      <c r="D4" s="418" t="s">
        <v>59</v>
      </c>
      <c r="E4" s="394"/>
      <c r="F4" s="394"/>
      <c r="G4" s="394"/>
      <c r="H4" s="394"/>
      <c r="I4" s="394"/>
      <c r="J4" s="395"/>
      <c r="K4" s="393" t="s">
        <v>60</v>
      </c>
      <c r="L4" s="394"/>
      <c r="M4" s="394"/>
      <c r="N4" s="394"/>
      <c r="O4" s="394"/>
      <c r="P4" s="394"/>
      <c r="Q4" s="394"/>
      <c r="R4" s="394"/>
      <c r="S4" s="394"/>
      <c r="T4" s="395"/>
      <c r="U4" s="393" t="s">
        <v>61</v>
      </c>
      <c r="V4" s="394"/>
      <c r="W4" s="394"/>
      <c r="X4" s="394"/>
      <c r="Y4" s="394"/>
      <c r="Z4" s="394"/>
      <c r="AA4" s="394"/>
      <c r="AB4" s="394"/>
      <c r="AC4" s="394"/>
      <c r="AD4" s="395"/>
      <c r="AE4" s="393" t="s">
        <v>62</v>
      </c>
      <c r="AF4" s="394"/>
      <c r="AG4" s="394"/>
      <c r="AH4" s="394"/>
      <c r="AI4" s="394"/>
      <c r="AJ4" s="394"/>
      <c r="AK4" s="394"/>
      <c r="AL4" s="395"/>
      <c r="AM4" s="393" t="s">
        <v>63</v>
      </c>
      <c r="AN4" s="394"/>
      <c r="AO4" s="395"/>
      <c r="AP4" s="393" t="s">
        <v>64</v>
      </c>
      <c r="AQ4" s="394"/>
      <c r="AR4" s="396"/>
    </row>
    <row r="5" spans="1:64" ht="15" customHeight="1" thickBot="1" x14ac:dyDescent="0.25">
      <c r="C5" s="360" t="s">
        <v>19</v>
      </c>
      <c r="D5" s="391" t="s">
        <v>155</v>
      </c>
      <c r="E5" s="391"/>
      <c r="F5" s="391"/>
      <c r="G5" s="391"/>
      <c r="H5" s="391"/>
      <c r="I5" s="391"/>
      <c r="J5" s="397"/>
      <c r="K5" s="390" t="s">
        <v>15</v>
      </c>
      <c r="L5" s="391"/>
      <c r="M5" s="391"/>
      <c r="N5" s="391"/>
      <c r="O5" s="391"/>
      <c r="P5" s="391"/>
      <c r="Q5" s="391"/>
      <c r="R5" s="391"/>
      <c r="S5" s="391"/>
      <c r="T5" s="397"/>
      <c r="U5" s="390" t="s">
        <v>154</v>
      </c>
      <c r="V5" s="391"/>
      <c r="W5" s="391"/>
      <c r="X5" s="391"/>
      <c r="Y5" s="391"/>
      <c r="Z5" s="391"/>
      <c r="AA5" s="391"/>
      <c r="AB5" s="391"/>
      <c r="AC5" s="391"/>
      <c r="AD5" s="397"/>
      <c r="AE5" s="390" t="s">
        <v>156</v>
      </c>
      <c r="AF5" s="391"/>
      <c r="AG5" s="391"/>
      <c r="AH5" s="391"/>
      <c r="AI5" s="391"/>
      <c r="AJ5" s="391"/>
      <c r="AK5" s="391"/>
      <c r="AL5" s="397"/>
      <c r="AM5" s="390" t="s">
        <v>49</v>
      </c>
      <c r="AN5" s="391"/>
      <c r="AO5" s="397"/>
      <c r="AP5" s="390" t="s">
        <v>157</v>
      </c>
      <c r="AQ5" s="391"/>
      <c r="AR5" s="392"/>
    </row>
    <row r="6" spans="1:64" ht="15" customHeight="1" thickBot="1" x14ac:dyDescent="0.25">
      <c r="C6" s="361" t="s">
        <v>33</v>
      </c>
      <c r="D6" s="398" t="s">
        <v>75</v>
      </c>
      <c r="E6" s="398"/>
      <c r="F6" s="398"/>
      <c r="G6" s="398"/>
      <c r="H6" s="398"/>
      <c r="I6" s="398"/>
      <c r="J6" s="399"/>
      <c r="K6" s="400" t="s">
        <v>159</v>
      </c>
      <c r="L6" s="398"/>
      <c r="M6" s="398"/>
      <c r="N6" s="398"/>
      <c r="O6" s="398"/>
      <c r="P6" s="398"/>
      <c r="Q6" s="398"/>
      <c r="R6" s="398"/>
      <c r="S6" s="398"/>
      <c r="T6" s="399"/>
      <c r="U6" s="400" t="s">
        <v>158</v>
      </c>
      <c r="V6" s="398"/>
      <c r="W6" s="398"/>
      <c r="X6" s="398"/>
      <c r="Y6" s="398"/>
      <c r="Z6" s="398"/>
      <c r="AA6" s="398"/>
      <c r="AB6" s="398"/>
      <c r="AC6" s="398"/>
      <c r="AD6" s="399"/>
      <c r="AE6" s="400" t="s">
        <v>566</v>
      </c>
      <c r="AF6" s="398"/>
      <c r="AG6" s="398"/>
      <c r="AH6" s="398"/>
      <c r="AI6" s="398"/>
      <c r="AJ6" s="398"/>
      <c r="AK6" s="398"/>
      <c r="AL6" s="399"/>
      <c r="AM6" s="400" t="s">
        <v>160</v>
      </c>
      <c r="AN6" s="398"/>
      <c r="AO6" s="399"/>
      <c r="AP6" s="400" t="s">
        <v>65</v>
      </c>
      <c r="AQ6" s="398"/>
      <c r="AR6" s="401"/>
    </row>
    <row r="7" spans="1:64" ht="15" customHeight="1" x14ac:dyDescent="0.2">
      <c r="C7" s="362" t="s">
        <v>152</v>
      </c>
      <c r="D7" s="402" t="s">
        <v>71</v>
      </c>
      <c r="E7" s="402"/>
      <c r="F7" s="402"/>
      <c r="G7" s="402"/>
      <c r="H7" s="402"/>
      <c r="I7" s="402"/>
      <c r="J7" s="403"/>
      <c r="K7" s="404" t="s">
        <v>84</v>
      </c>
      <c r="L7" s="402"/>
      <c r="M7" s="402"/>
      <c r="N7" s="402"/>
      <c r="O7" s="402"/>
      <c r="P7" s="402"/>
      <c r="Q7" s="402"/>
      <c r="R7" s="402"/>
      <c r="S7" s="402"/>
      <c r="T7" s="403"/>
      <c r="U7" s="404" t="s">
        <v>86</v>
      </c>
      <c r="V7" s="402"/>
      <c r="W7" s="402"/>
      <c r="X7" s="402"/>
      <c r="Y7" s="402"/>
      <c r="Z7" s="402"/>
      <c r="AA7" s="402"/>
      <c r="AB7" s="402"/>
      <c r="AC7" s="402"/>
      <c r="AD7" s="403"/>
      <c r="AE7" s="404" t="s">
        <v>82</v>
      </c>
      <c r="AF7" s="402"/>
      <c r="AG7" s="402"/>
      <c r="AH7" s="402"/>
      <c r="AI7" s="402"/>
      <c r="AJ7" s="402"/>
      <c r="AK7" s="402"/>
      <c r="AL7" s="405"/>
    </row>
    <row r="8" spans="1:64" ht="15" customHeight="1" x14ac:dyDescent="0.2">
      <c r="C8" s="363" t="s">
        <v>153</v>
      </c>
      <c r="D8" s="402" t="s">
        <v>93</v>
      </c>
      <c r="E8" s="402"/>
      <c r="F8" s="402"/>
      <c r="G8" s="402"/>
      <c r="H8" s="402"/>
      <c r="I8" s="402"/>
      <c r="J8" s="403"/>
      <c r="K8" s="419" t="s">
        <v>193</v>
      </c>
      <c r="L8" s="420"/>
      <c r="M8" s="420"/>
      <c r="N8" s="420"/>
      <c r="O8" s="420"/>
      <c r="P8" s="420"/>
      <c r="Q8" s="420"/>
      <c r="R8" s="420"/>
      <c r="S8" s="420"/>
      <c r="T8" s="421"/>
      <c r="U8" s="419" t="s">
        <v>91</v>
      </c>
      <c r="V8" s="420"/>
      <c r="W8" s="420"/>
      <c r="X8" s="420"/>
      <c r="Y8" s="420"/>
      <c r="Z8" s="420"/>
      <c r="AA8" s="420"/>
      <c r="AB8" s="420"/>
      <c r="AC8" s="420"/>
      <c r="AD8" s="421"/>
      <c r="AE8" s="419" t="s">
        <v>88</v>
      </c>
      <c r="AF8" s="420"/>
      <c r="AG8" s="420"/>
      <c r="AH8" s="420"/>
      <c r="AI8" s="420"/>
      <c r="AJ8" s="420"/>
      <c r="AK8" s="420"/>
      <c r="AL8" s="422"/>
    </row>
    <row r="9" spans="1:64" ht="15" customHeight="1" thickBot="1" x14ac:dyDescent="0.25">
      <c r="C9" s="364" t="s">
        <v>151</v>
      </c>
      <c r="D9" s="423" t="s">
        <v>100</v>
      </c>
      <c r="E9" s="423"/>
      <c r="F9" s="423"/>
      <c r="G9" s="423"/>
      <c r="H9" s="423"/>
      <c r="I9" s="423"/>
      <c r="J9" s="424"/>
      <c r="K9" s="376" t="s">
        <v>102</v>
      </c>
      <c r="L9" s="377"/>
      <c r="M9" s="377"/>
      <c r="N9" s="377"/>
      <c r="O9" s="377"/>
      <c r="P9" s="377"/>
      <c r="Q9" s="377"/>
      <c r="R9" s="377"/>
      <c r="S9" s="377"/>
      <c r="T9" s="378"/>
      <c r="U9" s="376" t="s">
        <v>199</v>
      </c>
      <c r="V9" s="377"/>
      <c r="W9" s="377"/>
      <c r="X9" s="377"/>
      <c r="Y9" s="377"/>
      <c r="Z9" s="377"/>
      <c r="AA9" s="377"/>
      <c r="AB9" s="377"/>
      <c r="AC9" s="377"/>
      <c r="AD9" s="378"/>
      <c r="AE9" s="376" t="s">
        <v>197</v>
      </c>
      <c r="AF9" s="377"/>
      <c r="AG9" s="377"/>
      <c r="AH9" s="377"/>
      <c r="AI9" s="377"/>
      <c r="AJ9" s="377"/>
      <c r="AK9" s="377"/>
      <c r="AL9" s="379"/>
    </row>
    <row r="10" spans="1:64" ht="15" customHeight="1" x14ac:dyDescent="0.2">
      <c r="C10" s="365" t="s">
        <v>161</v>
      </c>
      <c r="D10" s="380" t="s">
        <v>113</v>
      </c>
      <c r="E10" s="380"/>
      <c r="F10" s="380"/>
      <c r="G10" s="380"/>
      <c r="H10" s="380"/>
      <c r="I10" s="380"/>
      <c r="J10" s="381"/>
      <c r="K10" s="382" t="s">
        <v>110</v>
      </c>
      <c r="L10" s="380"/>
      <c r="M10" s="380"/>
      <c r="N10" s="380"/>
      <c r="O10" s="380"/>
      <c r="P10" s="380"/>
      <c r="Q10" s="380"/>
      <c r="R10" s="380"/>
      <c r="S10" s="380"/>
      <c r="T10" s="381"/>
      <c r="U10" s="382" t="s">
        <v>204</v>
      </c>
      <c r="V10" s="380"/>
      <c r="W10" s="380"/>
      <c r="X10" s="380"/>
      <c r="Y10" s="380"/>
      <c r="Z10" s="380"/>
      <c r="AA10" s="380"/>
      <c r="AB10" s="380"/>
      <c r="AC10" s="380"/>
      <c r="AD10" s="381"/>
      <c r="AE10" s="382" t="s">
        <v>123</v>
      </c>
      <c r="AF10" s="380"/>
      <c r="AG10" s="380"/>
      <c r="AH10" s="380"/>
      <c r="AI10" s="380"/>
      <c r="AJ10" s="380"/>
      <c r="AK10" s="380"/>
      <c r="AL10" s="381"/>
      <c r="AM10" s="382" t="s">
        <v>115</v>
      </c>
      <c r="AN10" s="380"/>
      <c r="AO10" s="383"/>
    </row>
    <row r="11" spans="1:64" ht="15" customHeight="1" thickBot="1" x14ac:dyDescent="0.25">
      <c r="C11" s="366" t="s">
        <v>162</v>
      </c>
      <c r="D11" s="384" t="s">
        <v>126</v>
      </c>
      <c r="E11" s="384"/>
      <c r="F11" s="384"/>
      <c r="G11" s="384"/>
      <c r="H11" s="384"/>
      <c r="I11" s="384"/>
      <c r="J11" s="385"/>
      <c r="K11" s="386" t="s">
        <v>129</v>
      </c>
      <c r="L11" s="387"/>
      <c r="M11" s="387"/>
      <c r="N11" s="387"/>
      <c r="O11" s="387"/>
      <c r="P11" s="387"/>
      <c r="Q11" s="387"/>
      <c r="R11" s="387"/>
      <c r="S11" s="387"/>
      <c r="T11" s="388"/>
      <c r="U11" s="386" t="s">
        <v>120</v>
      </c>
      <c r="V11" s="387"/>
      <c r="W11" s="387"/>
      <c r="X11" s="387"/>
      <c r="Y11" s="387"/>
      <c r="Z11" s="387"/>
      <c r="AA11" s="387"/>
      <c r="AB11" s="387"/>
      <c r="AC11" s="387"/>
      <c r="AD11" s="388"/>
      <c r="AE11" s="386" t="s">
        <v>106</v>
      </c>
      <c r="AF11" s="387"/>
      <c r="AG11" s="387"/>
      <c r="AH11" s="387"/>
      <c r="AI11" s="387"/>
      <c r="AJ11" s="387"/>
      <c r="AK11" s="387"/>
      <c r="AL11" s="388"/>
      <c r="AM11" s="386" t="s">
        <v>117</v>
      </c>
      <c r="AN11" s="387"/>
      <c r="AO11" s="389"/>
    </row>
    <row r="13" spans="1:64" ht="13.8" thickBot="1" x14ac:dyDescent="0.25">
      <c r="A13" s="354"/>
      <c r="B13" s="354"/>
      <c r="C13" s="355" t="s">
        <v>565</v>
      </c>
      <c r="D13" s="356"/>
      <c r="E13" s="356"/>
      <c r="F13" s="356"/>
      <c r="G13" s="356"/>
      <c r="H13" s="356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8"/>
      <c r="T13" s="354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</row>
    <row r="14" spans="1:64" ht="12" customHeight="1" x14ac:dyDescent="0.2">
      <c r="B14" s="91"/>
      <c r="C14" s="638" t="s">
        <v>19</v>
      </c>
      <c r="D14" s="638"/>
      <c r="E14" s="94"/>
      <c r="F14" s="94"/>
      <c r="G14" s="94"/>
      <c r="H14" s="94"/>
      <c r="I14" s="644" t="s">
        <v>135</v>
      </c>
      <c r="J14" s="644"/>
      <c r="K14" s="644"/>
      <c r="L14" s="644"/>
      <c r="M14" s="644"/>
      <c r="N14" s="644"/>
      <c r="O14" s="644"/>
      <c r="P14" s="644"/>
      <c r="Q14" s="644"/>
      <c r="R14" s="644"/>
      <c r="S14" s="644"/>
      <c r="T14" s="644"/>
      <c r="U14" s="644"/>
      <c r="V14" s="644"/>
      <c r="W14" s="644"/>
      <c r="X14" s="644"/>
      <c r="Y14" s="644"/>
      <c r="Z14" s="644"/>
      <c r="AA14" s="644"/>
      <c r="AB14" s="644"/>
      <c r="AC14" s="644"/>
      <c r="AD14" s="106"/>
      <c r="AE14" s="106"/>
      <c r="AF14" s="106"/>
      <c r="AG14" s="106"/>
      <c r="AH14" s="106"/>
      <c r="AI14" s="106"/>
      <c r="AJ14" s="106"/>
      <c r="AK14" s="106"/>
      <c r="AL14" s="106"/>
    </row>
    <row r="15" spans="1:64" ht="12" customHeight="1" thickBot="1" x14ac:dyDescent="0.25">
      <c r="B15" s="91"/>
      <c r="C15" s="638"/>
      <c r="D15" s="638"/>
      <c r="E15" s="94"/>
      <c r="F15" s="94"/>
      <c r="G15" s="94"/>
      <c r="H15" s="94"/>
      <c r="I15" s="644"/>
      <c r="J15" s="644"/>
      <c r="K15" s="644"/>
      <c r="L15" s="644"/>
      <c r="M15" s="644"/>
      <c r="N15" s="644"/>
      <c r="O15" s="644"/>
      <c r="P15" s="644"/>
      <c r="Q15" s="644"/>
      <c r="R15" s="644"/>
      <c r="S15" s="644"/>
      <c r="T15" s="644"/>
      <c r="U15" s="644"/>
      <c r="V15" s="644"/>
      <c r="W15" s="644"/>
      <c r="X15" s="644"/>
      <c r="Y15" s="644"/>
      <c r="Z15" s="644"/>
      <c r="AA15" s="644"/>
      <c r="AB15" s="644"/>
      <c r="AC15" s="644"/>
      <c r="AD15" s="106"/>
      <c r="AE15" s="106"/>
      <c r="AF15" s="106"/>
      <c r="AG15" s="106"/>
      <c r="AH15" s="106"/>
      <c r="AI15" s="106"/>
      <c r="AJ15" s="106"/>
      <c r="AK15" s="106"/>
      <c r="AL15" s="106"/>
    </row>
    <row r="16" spans="1:64" ht="12" customHeight="1" thickBot="1" x14ac:dyDescent="0.25">
      <c r="B16" s="91"/>
      <c r="C16" s="638"/>
      <c r="D16" s="638"/>
      <c r="E16" s="94"/>
      <c r="F16" s="94"/>
      <c r="G16" s="94"/>
      <c r="H16" s="94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50"/>
      <c r="AN16" s="647" t="s">
        <v>50</v>
      </c>
      <c r="AO16" s="649" t="s">
        <v>173</v>
      </c>
      <c r="AP16" s="651" t="s">
        <v>149</v>
      </c>
      <c r="AQ16" s="653" t="s">
        <v>174</v>
      </c>
      <c r="AR16" s="651" t="s">
        <v>148</v>
      </c>
      <c r="AS16" s="651"/>
      <c r="AT16" s="651"/>
      <c r="AU16" s="653" t="s">
        <v>174</v>
      </c>
      <c r="AV16" s="651" t="s">
        <v>149</v>
      </c>
      <c r="AW16" s="649" t="s">
        <v>173</v>
      </c>
      <c r="AX16" s="489" t="s">
        <v>50</v>
      </c>
      <c r="BA16" s="138"/>
      <c r="BB16" s="655" t="s">
        <v>50</v>
      </c>
      <c r="BC16" s="657" t="s">
        <v>173</v>
      </c>
      <c r="BD16" s="659" t="s">
        <v>149</v>
      </c>
      <c r="BE16" s="661" t="s">
        <v>174</v>
      </c>
      <c r="BF16" s="659" t="s">
        <v>148</v>
      </c>
      <c r="BG16" s="659"/>
      <c r="BH16" s="659"/>
      <c r="BI16" s="661" t="s">
        <v>174</v>
      </c>
      <c r="BJ16" s="659" t="s">
        <v>149</v>
      </c>
      <c r="BK16" s="657" t="s">
        <v>173</v>
      </c>
      <c r="BL16" s="663" t="s">
        <v>50</v>
      </c>
    </row>
    <row r="17" spans="2:64" ht="12" customHeight="1" thickBot="1" x14ac:dyDescent="0.2">
      <c r="B17" s="91"/>
      <c r="C17" s="559" t="s">
        <v>20</v>
      </c>
      <c r="D17" s="560"/>
      <c r="E17" s="625" t="s">
        <v>44</v>
      </c>
      <c r="F17" s="564"/>
      <c r="G17" s="564"/>
      <c r="H17" s="533"/>
      <c r="I17" s="568" t="s">
        <v>45</v>
      </c>
      <c r="J17" s="564"/>
      <c r="K17" s="564"/>
      <c r="L17" s="533"/>
      <c r="M17" s="568" t="s">
        <v>46</v>
      </c>
      <c r="N17" s="564"/>
      <c r="O17" s="564"/>
      <c r="P17" s="551"/>
      <c r="Q17" s="543" t="s">
        <v>6</v>
      </c>
      <c r="R17" s="544"/>
      <c r="S17" s="544"/>
      <c r="T17" s="545"/>
      <c r="U17" s="9"/>
      <c r="V17" s="546" t="s">
        <v>8</v>
      </c>
      <c r="W17" s="547"/>
      <c r="X17" s="548" t="s">
        <v>164</v>
      </c>
      <c r="Y17" s="549"/>
      <c r="Z17" s="550"/>
      <c r="AA17" s="10" t="s">
        <v>9</v>
      </c>
      <c r="AB17" s="11"/>
      <c r="AC17" s="12"/>
      <c r="AD17" s="96"/>
      <c r="AE17" s="96"/>
      <c r="AM17" s="151"/>
      <c r="AN17" s="648"/>
      <c r="AO17" s="650"/>
      <c r="AP17" s="652"/>
      <c r="AQ17" s="654"/>
      <c r="AR17" s="652"/>
      <c r="AS17" s="652"/>
      <c r="AT17" s="652"/>
      <c r="AU17" s="654"/>
      <c r="AV17" s="652"/>
      <c r="AW17" s="650"/>
      <c r="AX17" s="490"/>
      <c r="BA17" s="139"/>
      <c r="BB17" s="656"/>
      <c r="BC17" s="658"/>
      <c r="BD17" s="660"/>
      <c r="BE17" s="662"/>
      <c r="BF17" s="660"/>
      <c r="BG17" s="660"/>
      <c r="BH17" s="660"/>
      <c r="BI17" s="662"/>
      <c r="BJ17" s="660"/>
      <c r="BK17" s="658"/>
      <c r="BL17" s="664"/>
    </row>
    <row r="18" spans="2:64" ht="12" customHeight="1" thickBot="1" x14ac:dyDescent="0.2">
      <c r="B18" s="91"/>
      <c r="C18" s="561"/>
      <c r="D18" s="562"/>
      <c r="E18" s="565"/>
      <c r="F18" s="566"/>
      <c r="G18" s="566"/>
      <c r="H18" s="567"/>
      <c r="I18" s="569"/>
      <c r="J18" s="566"/>
      <c r="K18" s="566"/>
      <c r="L18" s="567"/>
      <c r="M18" s="569"/>
      <c r="N18" s="566"/>
      <c r="O18" s="566"/>
      <c r="P18" s="571"/>
      <c r="Q18" s="534" t="s">
        <v>7</v>
      </c>
      <c r="R18" s="535"/>
      <c r="S18" s="535"/>
      <c r="T18" s="536"/>
      <c r="U18" s="9"/>
      <c r="V18" s="7" t="s">
        <v>10</v>
      </c>
      <c r="W18" s="3" t="s">
        <v>11</v>
      </c>
      <c r="X18" s="7" t="s">
        <v>5</v>
      </c>
      <c r="Y18" s="3" t="s">
        <v>12</v>
      </c>
      <c r="Z18" s="4" t="s">
        <v>13</v>
      </c>
      <c r="AA18" s="3" t="s">
        <v>5</v>
      </c>
      <c r="AB18" s="3" t="s">
        <v>12</v>
      </c>
      <c r="AC18" s="4" t="s">
        <v>13</v>
      </c>
      <c r="AD18" s="96"/>
      <c r="AE18" s="96"/>
      <c r="AM18" s="152"/>
      <c r="AN18" s="472" t="s">
        <v>154</v>
      </c>
      <c r="AO18" s="475">
        <v>2</v>
      </c>
      <c r="AP18" s="223" t="s">
        <v>281</v>
      </c>
      <c r="AQ18" s="478">
        <v>1</v>
      </c>
      <c r="AR18" s="153">
        <v>20</v>
      </c>
      <c r="AS18" s="153" t="s">
        <v>214</v>
      </c>
      <c r="AT18" s="153">
        <v>21</v>
      </c>
      <c r="AU18" s="478">
        <v>2</v>
      </c>
      <c r="AV18" s="185" t="s">
        <v>294</v>
      </c>
      <c r="AW18" s="480">
        <v>1</v>
      </c>
      <c r="AX18" s="466" t="s">
        <v>45</v>
      </c>
      <c r="BA18" s="140"/>
      <c r="BB18" s="678" t="s">
        <v>15</v>
      </c>
      <c r="BC18" s="681">
        <v>2</v>
      </c>
      <c r="BD18" s="226" t="s">
        <v>308</v>
      </c>
      <c r="BE18" s="684">
        <v>0</v>
      </c>
      <c r="BF18" s="141">
        <v>18</v>
      </c>
      <c r="BG18" s="141" t="s">
        <v>18</v>
      </c>
      <c r="BH18" s="141">
        <v>21</v>
      </c>
      <c r="BI18" s="684">
        <v>2</v>
      </c>
      <c r="BJ18" s="226" t="s">
        <v>311</v>
      </c>
      <c r="BK18" s="687">
        <v>1</v>
      </c>
      <c r="BL18" s="690" t="s">
        <v>156</v>
      </c>
    </row>
    <row r="19" spans="2:64" ht="12" customHeight="1" x14ac:dyDescent="0.15">
      <c r="B19" s="91"/>
      <c r="C19" s="552" t="str">
        <f>C62</f>
        <v>Southclub BS</v>
      </c>
      <c r="D19" s="553"/>
      <c r="E19" s="639"/>
      <c r="F19" s="640"/>
      <c r="G19" s="640"/>
      <c r="H19" s="641"/>
      <c r="I19" s="367">
        <v>1</v>
      </c>
      <c r="J19" s="13" t="str">
        <f>IF(I19="","","-")</f>
        <v>-</v>
      </c>
      <c r="K19" s="370">
        <v>2</v>
      </c>
      <c r="L19" s="533" t="str">
        <f>IF(I19&lt;&gt;"",IF(I19&gt;K19,IF(I20&gt;K20,"○",IF(I21&gt;K21,"○","×")),IF(I20&gt;K20,IF(I21&gt;K21,"○","×"),"×")),"")</f>
        <v>○</v>
      </c>
      <c r="M19" s="367">
        <v>0</v>
      </c>
      <c r="N19" s="14" t="str">
        <f t="shared" ref="N19:N24" si="0">IF(M19="","","-")</f>
        <v>-</v>
      </c>
      <c r="O19" s="369">
        <v>2</v>
      </c>
      <c r="P19" s="537" t="str">
        <f>IF(M19&lt;&gt;"",IF(M19&gt;O19,IF(M20&gt;O20,"○",IF(M21&gt;O21,"○","×")),IF(M20&gt;O20,IF(M21&gt;O21,"○","×"),"×")),"")</f>
        <v>×</v>
      </c>
      <c r="Q19" s="540" t="s">
        <v>0</v>
      </c>
      <c r="R19" s="541"/>
      <c r="S19" s="541"/>
      <c r="T19" s="542"/>
      <c r="U19" s="9"/>
      <c r="V19" s="15"/>
      <c r="W19" s="16"/>
      <c r="X19" s="8"/>
      <c r="Y19" s="6"/>
      <c r="Z19" s="17"/>
      <c r="AA19" s="16"/>
      <c r="AB19" s="16"/>
      <c r="AC19" s="18"/>
      <c r="AD19" s="96"/>
      <c r="AE19" s="96"/>
      <c r="AM19" s="154"/>
      <c r="AN19" s="473"/>
      <c r="AO19" s="476"/>
      <c r="AP19" s="224" t="s">
        <v>292</v>
      </c>
      <c r="AQ19" s="470"/>
      <c r="AR19" s="155">
        <v>21</v>
      </c>
      <c r="AS19" s="155" t="s">
        <v>18</v>
      </c>
      <c r="AT19" s="155">
        <v>14</v>
      </c>
      <c r="AU19" s="470"/>
      <c r="AV19" s="224" t="s">
        <v>288</v>
      </c>
      <c r="AW19" s="481"/>
      <c r="AX19" s="467"/>
      <c r="BA19" s="142"/>
      <c r="BB19" s="679"/>
      <c r="BC19" s="682"/>
      <c r="BD19" s="227" t="s">
        <v>306</v>
      </c>
      <c r="BE19" s="685"/>
      <c r="BF19" s="143">
        <v>15</v>
      </c>
      <c r="BG19" s="143" t="s">
        <v>18</v>
      </c>
      <c r="BH19" s="143">
        <v>21</v>
      </c>
      <c r="BI19" s="685"/>
      <c r="BJ19" s="227" t="s">
        <v>315</v>
      </c>
      <c r="BK19" s="688"/>
      <c r="BL19" s="696"/>
    </row>
    <row r="20" spans="2:64" ht="12" customHeight="1" x14ac:dyDescent="0.15">
      <c r="B20" s="91"/>
      <c r="C20" s="491"/>
      <c r="D20" s="492"/>
      <c r="E20" s="642"/>
      <c r="F20" s="630"/>
      <c r="G20" s="630"/>
      <c r="H20" s="631"/>
      <c r="I20" s="367">
        <v>2</v>
      </c>
      <c r="J20" s="13" t="str">
        <f>IF(I20="","","-")</f>
        <v>-</v>
      </c>
      <c r="K20" s="372">
        <v>0</v>
      </c>
      <c r="L20" s="518"/>
      <c r="M20" s="367">
        <v>2</v>
      </c>
      <c r="N20" s="13" t="str">
        <f t="shared" si="0"/>
        <v>-</v>
      </c>
      <c r="O20" s="370">
        <v>1</v>
      </c>
      <c r="P20" s="538"/>
      <c r="Q20" s="525"/>
      <c r="R20" s="526"/>
      <c r="S20" s="526"/>
      <c r="T20" s="527"/>
      <c r="U20" s="9"/>
      <c r="V20" s="15">
        <f>COUNTIF(E19:P21,"○")</f>
        <v>1</v>
      </c>
      <c r="W20" s="16">
        <f>COUNTIF(E19:P21,"×")</f>
        <v>1</v>
      </c>
      <c r="X20" s="19">
        <f>(IF((E19&gt;G19),1,0))+(IF((E20&gt;G20),1,0))+(IF((E21&gt;G21),1,0))+(IF((I19&gt;K19),1,0))+(IF((I20&gt;K20),1,0))+(IF((I21&gt;K21),1,0))+(IF((M19&gt;O19),1,0))+(IF((M20&gt;O20),1,0))+(IF((M21&gt;O21),1,0))</f>
        <v>3</v>
      </c>
      <c r="Y20" s="20">
        <f>(IF((E19&lt;G19),1,0))+(IF((E20&lt;G20),1,0))+(IF((E21&lt;G21),1,0))+(IF((I19&lt;K19),1,0))+(IF((I20&lt;K20),1,0))+(IF((I21&lt;K21),1,0))+(IF((M19&lt;O19),1,0))+(IF((M20&lt;O20),1,0))+(IF((M21&lt;O21),1,0))</f>
        <v>3</v>
      </c>
      <c r="Z20" s="21">
        <f>X20-Y20</f>
        <v>0</v>
      </c>
      <c r="AA20" s="16">
        <f>SUM(E19:E21,I19:I21,M19:M21)</f>
        <v>7</v>
      </c>
      <c r="AB20" s="16">
        <f>SUM(G19:G21,K19:K21,O19:O21)</f>
        <v>7</v>
      </c>
      <c r="AC20" s="18">
        <f>AA20-AB20</f>
        <v>0</v>
      </c>
      <c r="AD20" s="96"/>
      <c r="AE20" s="96"/>
      <c r="AM20" s="485" t="s">
        <v>52</v>
      </c>
      <c r="AN20" s="473"/>
      <c r="AO20" s="476"/>
      <c r="AP20" s="187"/>
      <c r="AQ20" s="479"/>
      <c r="AR20" s="156">
        <v>14</v>
      </c>
      <c r="AS20" s="156" t="s">
        <v>18</v>
      </c>
      <c r="AT20" s="156">
        <v>21</v>
      </c>
      <c r="AU20" s="479"/>
      <c r="AV20" s="187"/>
      <c r="AW20" s="481"/>
      <c r="AX20" s="467"/>
      <c r="BA20" s="693" t="s">
        <v>53</v>
      </c>
      <c r="BB20" s="679"/>
      <c r="BC20" s="682"/>
      <c r="BD20" s="196"/>
      <c r="BE20" s="686"/>
      <c r="BF20" s="144"/>
      <c r="BG20" s="144" t="s">
        <v>18</v>
      </c>
      <c r="BH20" s="144"/>
      <c r="BI20" s="686"/>
      <c r="BJ20" s="196"/>
      <c r="BK20" s="688"/>
      <c r="BL20" s="696"/>
    </row>
    <row r="21" spans="2:64" ht="12" customHeight="1" x14ac:dyDescent="0.15">
      <c r="B21" s="91"/>
      <c r="C21" s="491"/>
      <c r="D21" s="492"/>
      <c r="E21" s="643"/>
      <c r="F21" s="633"/>
      <c r="G21" s="633"/>
      <c r="H21" s="634"/>
      <c r="I21" s="368">
        <v>2</v>
      </c>
      <c r="J21" s="13" t="str">
        <f>IF(I21="","","-")</f>
        <v>-</v>
      </c>
      <c r="K21" s="371">
        <v>0</v>
      </c>
      <c r="L21" s="519"/>
      <c r="M21" s="368">
        <v>0</v>
      </c>
      <c r="N21" s="23" t="str">
        <f t="shared" si="0"/>
        <v>-</v>
      </c>
      <c r="O21" s="371">
        <v>2</v>
      </c>
      <c r="P21" s="539"/>
      <c r="Q21" s="24">
        <f>V20</f>
        <v>1</v>
      </c>
      <c r="R21" s="25" t="s">
        <v>14</v>
      </c>
      <c r="S21" s="25">
        <f>W20</f>
        <v>1</v>
      </c>
      <c r="T21" s="26" t="s">
        <v>11</v>
      </c>
      <c r="U21" s="9"/>
      <c r="V21" s="15"/>
      <c r="W21" s="16"/>
      <c r="X21" s="27"/>
      <c r="Y21" s="28"/>
      <c r="Z21" s="29"/>
      <c r="AA21" s="16"/>
      <c r="AB21" s="16"/>
      <c r="AC21" s="18"/>
      <c r="AD21" s="96"/>
      <c r="AE21" s="96"/>
      <c r="AM21" s="485"/>
      <c r="AN21" s="473"/>
      <c r="AO21" s="476"/>
      <c r="AP21" s="188" t="s">
        <v>41</v>
      </c>
      <c r="AQ21" s="469">
        <v>2</v>
      </c>
      <c r="AR21" s="157">
        <v>21</v>
      </c>
      <c r="AS21" s="157" t="s">
        <v>18</v>
      </c>
      <c r="AT21" s="157">
        <v>15</v>
      </c>
      <c r="AU21" s="469">
        <v>0</v>
      </c>
      <c r="AV21" s="191" t="s">
        <v>40</v>
      </c>
      <c r="AW21" s="481"/>
      <c r="AX21" s="467"/>
      <c r="BA21" s="693"/>
      <c r="BB21" s="679"/>
      <c r="BC21" s="682"/>
      <c r="BD21" s="197" t="s">
        <v>304</v>
      </c>
      <c r="BE21" s="694">
        <v>2</v>
      </c>
      <c r="BF21" s="145">
        <v>21</v>
      </c>
      <c r="BG21" s="145" t="s">
        <v>18</v>
      </c>
      <c r="BH21" s="145">
        <v>16</v>
      </c>
      <c r="BI21" s="694">
        <v>1</v>
      </c>
      <c r="BJ21" s="200" t="s">
        <v>232</v>
      </c>
      <c r="BK21" s="688"/>
      <c r="BL21" s="696"/>
    </row>
    <row r="22" spans="2:64" ht="12" customHeight="1" x14ac:dyDescent="0.15">
      <c r="B22" s="91"/>
      <c r="C22" s="510" t="str">
        <f>C64</f>
        <v>チーム ヤツヅカ</v>
      </c>
      <c r="D22" s="511"/>
      <c r="E22" s="35">
        <f>IF(K19="","",K19)</f>
        <v>2</v>
      </c>
      <c r="F22" s="13" t="str">
        <f t="shared" ref="F22:F27" si="1">IF(E22="","","-")</f>
        <v>-</v>
      </c>
      <c r="G22" s="86">
        <f>IF(I19="","",I19)</f>
        <v>1</v>
      </c>
      <c r="H22" s="517" t="str">
        <f>IF(L19="","",IF(L19="○","×",IF(L19="×","○")))</f>
        <v>×</v>
      </c>
      <c r="I22" s="626"/>
      <c r="J22" s="627"/>
      <c r="K22" s="627"/>
      <c r="L22" s="628"/>
      <c r="M22" s="367">
        <v>0</v>
      </c>
      <c r="N22" s="13" t="str">
        <f t="shared" si="0"/>
        <v>-</v>
      </c>
      <c r="O22" s="370">
        <v>2</v>
      </c>
      <c r="P22" s="499" t="str">
        <f>IF(M22&lt;&gt;"",IF(M22&gt;O22,IF(M23&gt;O23,"○",IF(M24&gt;O24,"○","×")),IF(M23&gt;O23,IF(M24&gt;O24,"○","×"),"×")),"")</f>
        <v>×</v>
      </c>
      <c r="Q22" s="522" t="s">
        <v>3</v>
      </c>
      <c r="R22" s="523"/>
      <c r="S22" s="523"/>
      <c r="T22" s="524"/>
      <c r="U22" s="9"/>
      <c r="V22" s="32"/>
      <c r="W22" s="33"/>
      <c r="X22" s="8"/>
      <c r="Y22" s="6"/>
      <c r="Z22" s="17"/>
      <c r="AA22" s="33"/>
      <c r="AB22" s="33"/>
      <c r="AC22" s="34"/>
      <c r="AD22" s="96"/>
      <c r="AE22" s="96"/>
      <c r="AM22" s="158" t="s">
        <v>150</v>
      </c>
      <c r="AN22" s="473"/>
      <c r="AO22" s="476"/>
      <c r="AP22" s="189" t="s">
        <v>286</v>
      </c>
      <c r="AQ22" s="470"/>
      <c r="AR22" s="155">
        <v>21</v>
      </c>
      <c r="AS22" s="155" t="s">
        <v>18</v>
      </c>
      <c r="AT22" s="155">
        <v>10</v>
      </c>
      <c r="AU22" s="470"/>
      <c r="AV22" s="225" t="s">
        <v>290</v>
      </c>
      <c r="AW22" s="481"/>
      <c r="AX22" s="467"/>
      <c r="BA22" s="146" t="s">
        <v>150</v>
      </c>
      <c r="BB22" s="679"/>
      <c r="BC22" s="682"/>
      <c r="BD22" s="198" t="s">
        <v>310</v>
      </c>
      <c r="BE22" s="685"/>
      <c r="BF22" s="143">
        <v>20</v>
      </c>
      <c r="BG22" s="143" t="s">
        <v>18</v>
      </c>
      <c r="BH22" s="143">
        <v>21</v>
      </c>
      <c r="BI22" s="685"/>
      <c r="BJ22" s="201" t="s">
        <v>319</v>
      </c>
      <c r="BK22" s="688"/>
      <c r="BL22" s="696"/>
    </row>
    <row r="23" spans="2:64" ht="12" customHeight="1" x14ac:dyDescent="0.15">
      <c r="B23" s="91"/>
      <c r="C23" s="491"/>
      <c r="D23" s="492"/>
      <c r="E23" s="35">
        <f>IF(K20="","",K20)</f>
        <v>0</v>
      </c>
      <c r="F23" s="13" t="str">
        <f t="shared" si="1"/>
        <v>-</v>
      </c>
      <c r="G23" s="86">
        <f>IF(I20="","",I20)</f>
        <v>2</v>
      </c>
      <c r="H23" s="518" t="str">
        <f>IF(J20="","",J20)</f>
        <v>-</v>
      </c>
      <c r="I23" s="629"/>
      <c r="J23" s="630"/>
      <c r="K23" s="630"/>
      <c r="L23" s="631"/>
      <c r="M23" s="367">
        <v>0</v>
      </c>
      <c r="N23" s="13" t="str">
        <f t="shared" si="0"/>
        <v>-</v>
      </c>
      <c r="O23" s="370">
        <v>2</v>
      </c>
      <c r="P23" s="499"/>
      <c r="Q23" s="525"/>
      <c r="R23" s="526"/>
      <c r="S23" s="526"/>
      <c r="T23" s="527"/>
      <c r="U23" s="9"/>
      <c r="V23" s="15">
        <f>COUNTIF(E22:P24,"○")</f>
        <v>0</v>
      </c>
      <c r="W23" s="16">
        <f>COUNTIF(E22:P24,"×")</f>
        <v>2</v>
      </c>
      <c r="X23" s="19">
        <f>(IF((E22&gt;G22),1,0))+(IF((E23&gt;G23),1,0))+(IF((E24&gt;G24),1,0))+(IF((I22&gt;K22),1,0))+(IF((I23&gt;K23),1,0))+(IF((I24&gt;K24),1,0))+(IF((M22&gt;O22),1,0))+(IF((M23&gt;O23),1,0))+(IF((M24&gt;O24),1,0))</f>
        <v>2</v>
      </c>
      <c r="Y23" s="20">
        <f>(IF((E22&lt;G22),1,0))+(IF((E23&lt;G23),1,0))+(IF((E24&lt;G24),1,0))+(IF((I22&lt;K22),1,0))+(IF((I23&lt;K23),1,0))+(IF((I24&lt;K24),1,0))+(IF((M22&lt;O22),1,0))+(IF((M23&lt;O23),1,0))+(IF((M24&lt;O24),1,0))</f>
        <v>4</v>
      </c>
      <c r="Z23" s="21">
        <f>X23-Y23</f>
        <v>-2</v>
      </c>
      <c r="AA23" s="16">
        <f>SUM(E22:E24,I22:I24,M22:M24)</f>
        <v>4</v>
      </c>
      <c r="AB23" s="16">
        <f>SUM(G22:G24,K22:K24,O22:O24)</f>
        <v>10</v>
      </c>
      <c r="AC23" s="18">
        <f>AA23-AB23</f>
        <v>-6</v>
      </c>
      <c r="AD23" s="96"/>
      <c r="AE23" s="96"/>
      <c r="AM23" s="485">
        <v>1</v>
      </c>
      <c r="AN23" s="473"/>
      <c r="AO23" s="476"/>
      <c r="AP23" s="190"/>
      <c r="AQ23" s="479"/>
      <c r="AR23" s="156"/>
      <c r="AS23" s="156" t="s">
        <v>18</v>
      </c>
      <c r="AT23" s="156"/>
      <c r="AU23" s="479"/>
      <c r="AV23" s="193"/>
      <c r="AW23" s="481"/>
      <c r="AX23" s="467"/>
      <c r="BA23" s="693">
        <v>1</v>
      </c>
      <c r="BB23" s="679"/>
      <c r="BC23" s="682"/>
      <c r="BD23" s="199"/>
      <c r="BE23" s="686"/>
      <c r="BF23" s="144">
        <v>21</v>
      </c>
      <c r="BG23" s="144" t="s">
        <v>18</v>
      </c>
      <c r="BH23" s="144">
        <v>16</v>
      </c>
      <c r="BI23" s="686"/>
      <c r="BJ23" s="202"/>
      <c r="BK23" s="688"/>
      <c r="BL23" s="696"/>
    </row>
    <row r="24" spans="2:64" ht="12" customHeight="1" x14ac:dyDescent="0.15">
      <c r="B24" s="91"/>
      <c r="C24" s="512"/>
      <c r="D24" s="513"/>
      <c r="E24" s="22">
        <f>IF(K21="","",K21)</f>
        <v>0</v>
      </c>
      <c r="F24" s="13" t="str">
        <f t="shared" si="1"/>
        <v>-</v>
      </c>
      <c r="G24" s="36">
        <f>IF(I21="","",I21)</f>
        <v>2</v>
      </c>
      <c r="H24" s="519" t="str">
        <f>IF(J21="","",J21)</f>
        <v>-</v>
      </c>
      <c r="I24" s="632"/>
      <c r="J24" s="633"/>
      <c r="K24" s="633"/>
      <c r="L24" s="634"/>
      <c r="M24" s="367">
        <v>2</v>
      </c>
      <c r="N24" s="13" t="str">
        <f t="shared" si="0"/>
        <v>-</v>
      </c>
      <c r="O24" s="371">
        <v>1</v>
      </c>
      <c r="P24" s="572"/>
      <c r="Q24" s="24">
        <f>V23</f>
        <v>0</v>
      </c>
      <c r="R24" s="25" t="s">
        <v>14</v>
      </c>
      <c r="S24" s="25">
        <f>W23</f>
        <v>2</v>
      </c>
      <c r="T24" s="26" t="s">
        <v>11</v>
      </c>
      <c r="U24" s="9"/>
      <c r="V24" s="37"/>
      <c r="W24" s="38"/>
      <c r="X24" s="39"/>
      <c r="Y24" s="40"/>
      <c r="Z24" s="41"/>
      <c r="AA24" s="38"/>
      <c r="AB24" s="38"/>
      <c r="AC24" s="42"/>
      <c r="AD24" s="96"/>
      <c r="AE24" s="96"/>
      <c r="AM24" s="485"/>
      <c r="AN24" s="473"/>
      <c r="AO24" s="476"/>
      <c r="AP24" s="224" t="s">
        <v>283</v>
      </c>
      <c r="AQ24" s="469">
        <v>2</v>
      </c>
      <c r="AR24" s="155">
        <v>21</v>
      </c>
      <c r="AS24" s="155" t="s">
        <v>18</v>
      </c>
      <c r="AT24" s="155">
        <v>18</v>
      </c>
      <c r="AU24" s="469">
        <v>0</v>
      </c>
      <c r="AV24" s="224" t="s">
        <v>288</v>
      </c>
      <c r="AW24" s="481"/>
      <c r="AX24" s="467"/>
      <c r="BA24" s="693"/>
      <c r="BB24" s="679"/>
      <c r="BC24" s="682"/>
      <c r="BD24" s="195" t="s">
        <v>304</v>
      </c>
      <c r="BE24" s="694">
        <v>2</v>
      </c>
      <c r="BF24" s="143">
        <v>21</v>
      </c>
      <c r="BG24" s="143" t="s">
        <v>18</v>
      </c>
      <c r="BH24" s="143">
        <v>16</v>
      </c>
      <c r="BI24" s="694">
        <v>1</v>
      </c>
      <c r="BJ24" s="227" t="s">
        <v>313</v>
      </c>
      <c r="BK24" s="688"/>
      <c r="BL24" s="696"/>
    </row>
    <row r="25" spans="2:64" ht="12" customHeight="1" x14ac:dyDescent="0.15">
      <c r="B25" s="91"/>
      <c r="C25" s="510" t="str">
        <f>C66</f>
        <v>スズキブルース</v>
      </c>
      <c r="D25" s="511"/>
      <c r="E25" s="43">
        <f>IF(O19="","",O19)</f>
        <v>2</v>
      </c>
      <c r="F25" s="44" t="str">
        <f t="shared" si="1"/>
        <v>-</v>
      </c>
      <c r="G25" s="87">
        <f>IF(M19="","",M19)</f>
        <v>0</v>
      </c>
      <c r="H25" s="517" t="str">
        <f>IF(P19="","",IF(P19="○","×",IF(P19="×","○")))</f>
        <v>○</v>
      </c>
      <c r="I25" s="46">
        <f>IF(O22="","",O22)</f>
        <v>2</v>
      </c>
      <c r="J25" s="44" t="str">
        <f>IF(I25="","","-")</f>
        <v>-</v>
      </c>
      <c r="K25" s="45">
        <f>IF(M22="","",M22)</f>
        <v>0</v>
      </c>
      <c r="L25" s="517" t="str">
        <f>IF(P22="","",IF(P22="○","×",IF(P22="×","○")))</f>
        <v>○</v>
      </c>
      <c r="M25" s="626"/>
      <c r="N25" s="627"/>
      <c r="O25" s="627"/>
      <c r="P25" s="628"/>
      <c r="Q25" s="522" t="s">
        <v>4</v>
      </c>
      <c r="R25" s="523"/>
      <c r="S25" s="523"/>
      <c r="T25" s="524"/>
      <c r="U25" s="9"/>
      <c r="V25" s="32"/>
      <c r="W25" s="33"/>
      <c r="X25" s="8"/>
      <c r="Y25" s="6"/>
      <c r="Z25" s="17"/>
      <c r="AA25" s="33"/>
      <c r="AB25" s="33"/>
      <c r="AC25" s="34"/>
      <c r="AD25" s="96"/>
      <c r="AE25" s="96"/>
      <c r="AM25" s="159"/>
      <c r="AN25" s="473"/>
      <c r="AO25" s="476"/>
      <c r="AP25" s="186" t="s">
        <v>286</v>
      </c>
      <c r="AQ25" s="470"/>
      <c r="AR25" s="155">
        <v>21</v>
      </c>
      <c r="AS25" s="155" t="s">
        <v>18</v>
      </c>
      <c r="AT25" s="155">
        <v>15</v>
      </c>
      <c r="AU25" s="470"/>
      <c r="AV25" s="224" t="s">
        <v>290</v>
      </c>
      <c r="AW25" s="481"/>
      <c r="AX25" s="467"/>
      <c r="BA25" s="147"/>
      <c r="BB25" s="679"/>
      <c r="BC25" s="682"/>
      <c r="BD25" s="227" t="s">
        <v>308</v>
      </c>
      <c r="BE25" s="685"/>
      <c r="BF25" s="143">
        <v>20</v>
      </c>
      <c r="BG25" s="143" t="s">
        <v>18</v>
      </c>
      <c r="BH25" s="143">
        <v>21</v>
      </c>
      <c r="BI25" s="685"/>
      <c r="BJ25" s="195" t="s">
        <v>317</v>
      </c>
      <c r="BK25" s="688"/>
      <c r="BL25" s="696"/>
    </row>
    <row r="26" spans="2:64" ht="12" customHeight="1" thickBot="1" x14ac:dyDescent="0.2">
      <c r="B26" s="91"/>
      <c r="C26" s="491"/>
      <c r="D26" s="492"/>
      <c r="E26" s="35">
        <f>IF(O20="","",O20)</f>
        <v>1</v>
      </c>
      <c r="F26" s="13" t="str">
        <f t="shared" si="1"/>
        <v>-</v>
      </c>
      <c r="G26" s="86">
        <f>IF(M20="","",M20)</f>
        <v>2</v>
      </c>
      <c r="H26" s="518" t="str">
        <f>IF(J23="","",J23)</f>
        <v/>
      </c>
      <c r="I26" s="47">
        <f>IF(O23="","",O23)</f>
        <v>2</v>
      </c>
      <c r="J26" s="13" t="str">
        <f>IF(I26="","","-")</f>
        <v>-</v>
      </c>
      <c r="K26" s="31">
        <f>IF(M23="","",M23)</f>
        <v>0</v>
      </c>
      <c r="L26" s="518" t="str">
        <f>IF(N23="","",N23)</f>
        <v>-</v>
      </c>
      <c r="M26" s="629"/>
      <c r="N26" s="630"/>
      <c r="O26" s="630"/>
      <c r="P26" s="631"/>
      <c r="Q26" s="525"/>
      <c r="R26" s="526"/>
      <c r="S26" s="526"/>
      <c r="T26" s="527"/>
      <c r="U26" s="9"/>
      <c r="V26" s="15">
        <f>COUNTIF(E25:P27,"○")</f>
        <v>2</v>
      </c>
      <c r="W26" s="16">
        <f>COUNTIF(E25:P27,"×")</f>
        <v>0</v>
      </c>
      <c r="X26" s="19">
        <f>(IF((E25&gt;G25),1,0))+(IF((E26&gt;G26),1,0))+(IF((E27&gt;G27),1,0))+(IF((I25&gt;K25),1,0))+(IF((I26&gt;K26),1,0))+(IF((I27&gt;K27),1,0))+(IF((M25&gt;O25),1,0))+(IF((M26&gt;O26),1,0))+(IF((M27&gt;O27),1,0))</f>
        <v>4</v>
      </c>
      <c r="Y26" s="20">
        <f>(IF((E25&lt;G25),1,0))+(IF((E26&lt;G26),1,0))+(IF((E27&lt;G27),1,0))+(IF((I25&lt;K25),1,0))+(IF((I26&lt;K26),1,0))+(IF((I27&lt;K27),1,0))+(IF((M25&lt;O25),1,0))+(IF((M26&lt;O26),1,0))+(IF((M27&lt;O27),1,0))</f>
        <v>2</v>
      </c>
      <c r="Z26" s="21">
        <f>X26-Y26</f>
        <v>2</v>
      </c>
      <c r="AA26" s="16">
        <f>SUM(E25:E27,I25:I27,M25:M27)</f>
        <v>10</v>
      </c>
      <c r="AB26" s="16">
        <f>SUM(G25:G27,K25:K27,O25:O27)</f>
        <v>4</v>
      </c>
      <c r="AC26" s="18">
        <f>AA26-AB26</f>
        <v>6</v>
      </c>
      <c r="AD26" s="96"/>
      <c r="AE26" s="96"/>
      <c r="AM26" s="160"/>
      <c r="AN26" s="474"/>
      <c r="AO26" s="477"/>
      <c r="AP26" s="177"/>
      <c r="AQ26" s="471"/>
      <c r="AR26" s="161"/>
      <c r="AS26" s="161" t="s">
        <v>18</v>
      </c>
      <c r="AT26" s="161"/>
      <c r="AU26" s="471"/>
      <c r="AV26" s="177"/>
      <c r="AW26" s="482"/>
      <c r="AX26" s="468"/>
      <c r="BA26" s="148"/>
      <c r="BB26" s="680"/>
      <c r="BC26" s="683"/>
      <c r="BD26" s="179"/>
      <c r="BE26" s="695"/>
      <c r="BF26" s="149">
        <v>21</v>
      </c>
      <c r="BG26" s="149" t="s">
        <v>18</v>
      </c>
      <c r="BH26" s="149">
        <v>19</v>
      </c>
      <c r="BI26" s="695"/>
      <c r="BJ26" s="179"/>
      <c r="BK26" s="689"/>
      <c r="BL26" s="697"/>
    </row>
    <row r="27" spans="2:64" ht="12" customHeight="1" thickBot="1" x14ac:dyDescent="0.2">
      <c r="B27" s="91"/>
      <c r="C27" s="493"/>
      <c r="D27" s="494"/>
      <c r="E27" s="48">
        <f>IF(O21="","",O21)</f>
        <v>2</v>
      </c>
      <c r="F27" s="49" t="str">
        <f t="shared" si="1"/>
        <v>-</v>
      </c>
      <c r="G27" s="88">
        <f>IF(M21="","",M21)</f>
        <v>0</v>
      </c>
      <c r="H27" s="567" t="str">
        <f>IF(J24="","",J24)</f>
        <v/>
      </c>
      <c r="I27" s="51">
        <f>IF(O24="","",O24)</f>
        <v>1</v>
      </c>
      <c r="J27" s="49" t="str">
        <f>IF(I27="","","-")</f>
        <v>-</v>
      </c>
      <c r="K27" s="50">
        <f>IF(M24="","",M24)</f>
        <v>2</v>
      </c>
      <c r="L27" s="567" t="str">
        <f>IF(N24="","",N24)</f>
        <v>-</v>
      </c>
      <c r="M27" s="635"/>
      <c r="N27" s="636"/>
      <c r="O27" s="636"/>
      <c r="P27" s="637"/>
      <c r="Q27" s="52">
        <f>V26</f>
        <v>2</v>
      </c>
      <c r="R27" s="53" t="s">
        <v>14</v>
      </c>
      <c r="S27" s="53">
        <f>W26</f>
        <v>0</v>
      </c>
      <c r="T27" s="54" t="s">
        <v>11</v>
      </c>
      <c r="U27" s="9"/>
      <c r="V27" s="37"/>
      <c r="W27" s="38"/>
      <c r="X27" s="39"/>
      <c r="Y27" s="40"/>
      <c r="Z27" s="41"/>
      <c r="AA27" s="38"/>
      <c r="AB27" s="38"/>
      <c r="AC27" s="42"/>
      <c r="AD27" s="96"/>
      <c r="AE27" s="96"/>
      <c r="AM27" s="152"/>
      <c r="AN27" s="472" t="s">
        <v>45</v>
      </c>
      <c r="AO27" s="475">
        <v>1</v>
      </c>
      <c r="AP27" s="185" t="s">
        <v>294</v>
      </c>
      <c r="AQ27" s="478">
        <v>0</v>
      </c>
      <c r="AR27" s="153">
        <v>15</v>
      </c>
      <c r="AS27" s="153" t="s">
        <v>18</v>
      </c>
      <c r="AT27" s="157">
        <v>21</v>
      </c>
      <c r="AU27" s="478">
        <v>2</v>
      </c>
      <c r="AV27" s="223" t="s">
        <v>297</v>
      </c>
      <c r="AW27" s="480">
        <v>2</v>
      </c>
      <c r="AX27" s="466" t="s">
        <v>46</v>
      </c>
      <c r="BA27" s="140"/>
      <c r="BB27" s="678" t="s">
        <v>156</v>
      </c>
      <c r="BC27" s="681">
        <v>3</v>
      </c>
      <c r="BD27" s="194" t="s">
        <v>311</v>
      </c>
      <c r="BE27" s="684">
        <v>2</v>
      </c>
      <c r="BF27" s="145">
        <v>21</v>
      </c>
      <c r="BG27" s="141" t="s">
        <v>18</v>
      </c>
      <c r="BH27" s="141">
        <v>14</v>
      </c>
      <c r="BI27" s="684">
        <v>0</v>
      </c>
      <c r="BJ27" s="230" t="s">
        <v>328</v>
      </c>
      <c r="BK27" s="687">
        <v>0</v>
      </c>
      <c r="BL27" s="690" t="s">
        <v>48</v>
      </c>
    </row>
    <row r="28" spans="2:64" ht="12" customHeight="1" thickBot="1" x14ac:dyDescent="0.25">
      <c r="B28" s="91"/>
      <c r="C28" s="92"/>
      <c r="D28" s="94"/>
      <c r="E28" s="94"/>
      <c r="F28" s="94"/>
      <c r="G28" s="94"/>
      <c r="H28" s="94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0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M28" s="154"/>
      <c r="AN28" s="473"/>
      <c r="AO28" s="476"/>
      <c r="AP28" s="186" t="s">
        <v>288</v>
      </c>
      <c r="AQ28" s="470"/>
      <c r="AR28" s="155">
        <v>18</v>
      </c>
      <c r="AS28" s="155" t="s">
        <v>18</v>
      </c>
      <c r="AT28" s="155">
        <v>21</v>
      </c>
      <c r="AU28" s="470"/>
      <c r="AV28" s="224" t="s">
        <v>299</v>
      </c>
      <c r="AW28" s="481"/>
      <c r="AX28" s="483"/>
      <c r="BA28" s="142"/>
      <c r="BB28" s="679"/>
      <c r="BC28" s="682"/>
      <c r="BD28" s="195" t="s">
        <v>315</v>
      </c>
      <c r="BE28" s="685"/>
      <c r="BF28" s="143">
        <v>21</v>
      </c>
      <c r="BG28" s="143" t="s">
        <v>18</v>
      </c>
      <c r="BH28" s="143">
        <v>19</v>
      </c>
      <c r="BI28" s="685"/>
      <c r="BJ28" s="231" t="s">
        <v>330</v>
      </c>
      <c r="BK28" s="688"/>
      <c r="BL28" s="691"/>
    </row>
    <row r="29" spans="2:64" ht="12" customHeight="1" x14ac:dyDescent="0.15">
      <c r="B29" s="91"/>
      <c r="C29" s="559" t="s">
        <v>32</v>
      </c>
      <c r="D29" s="560"/>
      <c r="E29" s="563" t="s">
        <v>15</v>
      </c>
      <c r="F29" s="564"/>
      <c r="G29" s="564"/>
      <c r="H29" s="533"/>
      <c r="I29" s="568" t="s">
        <v>47</v>
      </c>
      <c r="J29" s="564"/>
      <c r="K29" s="564"/>
      <c r="L29" s="533"/>
      <c r="M29" s="568" t="s">
        <v>48</v>
      </c>
      <c r="N29" s="564"/>
      <c r="O29" s="564"/>
      <c r="P29" s="551"/>
      <c r="Q29" s="543" t="s">
        <v>6</v>
      </c>
      <c r="R29" s="544"/>
      <c r="S29" s="544"/>
      <c r="T29" s="545"/>
      <c r="U29" s="9"/>
      <c r="V29" s="546" t="s">
        <v>8</v>
      </c>
      <c r="W29" s="547"/>
      <c r="X29" s="548" t="s">
        <v>164</v>
      </c>
      <c r="Y29" s="549"/>
      <c r="Z29" s="550"/>
      <c r="AA29" s="10" t="s">
        <v>9</v>
      </c>
      <c r="AB29" s="11"/>
      <c r="AC29" s="12"/>
      <c r="AD29" s="96"/>
      <c r="AE29" s="96"/>
      <c r="AM29" s="485" t="s">
        <v>52</v>
      </c>
      <c r="AN29" s="473"/>
      <c r="AO29" s="476"/>
      <c r="AP29" s="187"/>
      <c r="AQ29" s="479"/>
      <c r="AR29" s="156"/>
      <c r="AS29" s="156" t="s">
        <v>18</v>
      </c>
      <c r="AT29" s="156"/>
      <c r="AU29" s="479"/>
      <c r="AV29" s="187"/>
      <c r="AW29" s="481"/>
      <c r="AX29" s="483"/>
      <c r="BA29" s="693" t="s">
        <v>53</v>
      </c>
      <c r="BB29" s="679"/>
      <c r="BC29" s="682"/>
      <c r="BD29" s="196"/>
      <c r="BE29" s="686"/>
      <c r="BF29" s="144"/>
      <c r="BG29" s="144" t="s">
        <v>18</v>
      </c>
      <c r="BH29" s="144"/>
      <c r="BI29" s="686"/>
      <c r="BJ29" s="196"/>
      <c r="BK29" s="688"/>
      <c r="BL29" s="691"/>
    </row>
    <row r="30" spans="2:64" ht="12" customHeight="1" thickBot="1" x14ac:dyDescent="0.2">
      <c r="B30" s="91"/>
      <c r="C30" s="561"/>
      <c r="D30" s="562"/>
      <c r="E30" s="565"/>
      <c r="F30" s="566"/>
      <c r="G30" s="566"/>
      <c r="H30" s="567"/>
      <c r="I30" s="569"/>
      <c r="J30" s="566"/>
      <c r="K30" s="566"/>
      <c r="L30" s="567"/>
      <c r="M30" s="569"/>
      <c r="N30" s="566"/>
      <c r="O30" s="566"/>
      <c r="P30" s="571"/>
      <c r="Q30" s="534" t="s">
        <v>7</v>
      </c>
      <c r="R30" s="535"/>
      <c r="S30" s="535"/>
      <c r="T30" s="536"/>
      <c r="U30" s="9"/>
      <c r="V30" s="7" t="s">
        <v>10</v>
      </c>
      <c r="W30" s="3" t="s">
        <v>11</v>
      </c>
      <c r="X30" s="7" t="s">
        <v>5</v>
      </c>
      <c r="Y30" s="3" t="s">
        <v>12</v>
      </c>
      <c r="Z30" s="4" t="s">
        <v>13</v>
      </c>
      <c r="AA30" s="3" t="s">
        <v>5</v>
      </c>
      <c r="AB30" s="3" t="s">
        <v>12</v>
      </c>
      <c r="AC30" s="4" t="s">
        <v>13</v>
      </c>
      <c r="AD30" s="96"/>
      <c r="AE30" s="96"/>
      <c r="AM30" s="485"/>
      <c r="AN30" s="473"/>
      <c r="AO30" s="476"/>
      <c r="AP30" s="217" t="s">
        <v>40</v>
      </c>
      <c r="AQ30" s="486">
        <v>0</v>
      </c>
      <c r="AR30" s="157">
        <v>15</v>
      </c>
      <c r="AS30" s="157" t="s">
        <v>18</v>
      </c>
      <c r="AT30" s="155">
        <v>21</v>
      </c>
      <c r="AU30" s="469">
        <v>2</v>
      </c>
      <c r="AV30" s="191" t="s">
        <v>301</v>
      </c>
      <c r="AW30" s="481"/>
      <c r="AX30" s="483"/>
      <c r="BA30" s="693"/>
      <c r="BB30" s="679"/>
      <c r="BC30" s="682"/>
      <c r="BD30" s="228" t="s">
        <v>232</v>
      </c>
      <c r="BE30" s="694">
        <v>2</v>
      </c>
      <c r="BF30" s="145">
        <v>21</v>
      </c>
      <c r="BG30" s="145" t="s">
        <v>18</v>
      </c>
      <c r="BH30" s="145">
        <v>12</v>
      </c>
      <c r="BI30" s="694">
        <v>0</v>
      </c>
      <c r="BJ30" s="232" t="s">
        <v>321</v>
      </c>
      <c r="BK30" s="688"/>
      <c r="BL30" s="691"/>
    </row>
    <row r="31" spans="2:64" ht="12" customHeight="1" x14ac:dyDescent="0.15">
      <c r="B31" s="91"/>
      <c r="C31" s="552" t="str">
        <f>C68</f>
        <v>たまてん</v>
      </c>
      <c r="D31" s="553"/>
      <c r="E31" s="639"/>
      <c r="F31" s="640"/>
      <c r="G31" s="640"/>
      <c r="H31" s="641"/>
      <c r="I31" s="350">
        <v>0</v>
      </c>
      <c r="J31" s="13" t="str">
        <f>IF(I31="","","-")</f>
        <v>-</v>
      </c>
      <c r="K31" s="348">
        <v>2</v>
      </c>
      <c r="L31" s="533" t="str">
        <f>IF(I31&lt;&gt;"",IF(I31&gt;K31,IF(I32&gt;K32,"○",IF(I33&gt;K33,"○","×")),IF(I32&gt;K32,IF(I33&gt;K33,"○","×"),"×")),"")</f>
        <v>○</v>
      </c>
      <c r="M31" s="350">
        <v>2</v>
      </c>
      <c r="N31" s="14" t="str">
        <f t="shared" ref="N31:N36" si="2">IF(M31="","","-")</f>
        <v>-</v>
      </c>
      <c r="O31" s="347">
        <v>1</v>
      </c>
      <c r="P31" s="537" t="str">
        <f>IF(M31&lt;&gt;"",IF(M31&gt;O31,IF(M32&gt;O32,"○",IF(M33&gt;O33,"○","×")),IF(M32&gt;O32,IF(M33&gt;O33,"○","×"),"×")),"")</f>
        <v>○</v>
      </c>
      <c r="Q31" s="540" t="s">
        <v>4</v>
      </c>
      <c r="R31" s="541"/>
      <c r="S31" s="541"/>
      <c r="T31" s="542"/>
      <c r="U31" s="9"/>
      <c r="V31" s="15"/>
      <c r="W31" s="16"/>
      <c r="X31" s="8"/>
      <c r="Y31" s="6"/>
      <c r="Z31" s="17"/>
      <c r="AA31" s="16"/>
      <c r="AB31" s="16"/>
      <c r="AC31" s="18"/>
      <c r="AD31" s="96"/>
      <c r="AE31" s="96"/>
      <c r="AM31" s="158" t="s">
        <v>150</v>
      </c>
      <c r="AN31" s="473"/>
      <c r="AO31" s="476"/>
      <c r="AP31" s="218" t="s">
        <v>290</v>
      </c>
      <c r="AQ31" s="487"/>
      <c r="AR31" s="155">
        <v>14</v>
      </c>
      <c r="AS31" s="155" t="s">
        <v>18</v>
      </c>
      <c r="AT31" s="155">
        <v>21</v>
      </c>
      <c r="AU31" s="470"/>
      <c r="AV31" s="192" t="s">
        <v>302</v>
      </c>
      <c r="AW31" s="481"/>
      <c r="AX31" s="483"/>
      <c r="BA31" s="146" t="s">
        <v>150</v>
      </c>
      <c r="BB31" s="679"/>
      <c r="BC31" s="682"/>
      <c r="BD31" s="195" t="s">
        <v>317</v>
      </c>
      <c r="BE31" s="685"/>
      <c r="BF31" s="143">
        <v>21</v>
      </c>
      <c r="BG31" s="143" t="s">
        <v>18</v>
      </c>
      <c r="BH31" s="143">
        <v>9</v>
      </c>
      <c r="BI31" s="685"/>
      <c r="BJ31" s="233" t="s">
        <v>322</v>
      </c>
      <c r="BK31" s="688"/>
      <c r="BL31" s="691"/>
    </row>
    <row r="32" spans="2:64" ht="12" customHeight="1" x14ac:dyDescent="0.15">
      <c r="B32" s="91"/>
      <c r="C32" s="491"/>
      <c r="D32" s="492"/>
      <c r="E32" s="642"/>
      <c r="F32" s="630"/>
      <c r="G32" s="630"/>
      <c r="H32" s="631"/>
      <c r="I32" s="350">
        <v>2</v>
      </c>
      <c r="J32" s="13" t="str">
        <f>IF(I32="","","-")</f>
        <v>-</v>
      </c>
      <c r="K32" s="352">
        <v>1</v>
      </c>
      <c r="L32" s="518"/>
      <c r="M32" s="350">
        <v>2</v>
      </c>
      <c r="N32" s="13" t="str">
        <f t="shared" si="2"/>
        <v>-</v>
      </c>
      <c r="O32" s="348">
        <v>0</v>
      </c>
      <c r="P32" s="538"/>
      <c r="Q32" s="525"/>
      <c r="R32" s="526"/>
      <c r="S32" s="526"/>
      <c r="T32" s="527"/>
      <c r="U32" s="9"/>
      <c r="V32" s="15">
        <f>COUNTIF(E31:P33,"○")</f>
        <v>2</v>
      </c>
      <c r="W32" s="16">
        <f>COUNTIF(E31:P33,"×")</f>
        <v>0</v>
      </c>
      <c r="X32" s="19">
        <f>(IF((E31&gt;G31),1,0))+(IF((E32&gt;G32),1,0))+(IF((E33&gt;G33),1,0))+(IF((I31&gt;K31),1,0))+(IF((I32&gt;K32),1,0))+(IF((I33&gt;K33),1,0))+(IF((M31&gt;O31),1,0))+(IF((M32&gt;O32),1,0))+(IF((M33&gt;O33),1,0))</f>
        <v>5</v>
      </c>
      <c r="Y32" s="20">
        <f>(IF((E31&lt;G31),1,0))+(IF((E32&lt;G32),1,0))+(IF((E33&lt;G33),1,0))+(IF((I31&lt;K31),1,0))+(IF((I32&lt;K32),1,0))+(IF((I33&lt;K33),1,0))+(IF((M31&lt;O31),1,0))+(IF((M32&lt;O32),1,0))+(IF((M33&lt;O33),1,0))</f>
        <v>1</v>
      </c>
      <c r="Z32" s="21">
        <f>X32-Y32</f>
        <v>4</v>
      </c>
      <c r="AA32" s="16">
        <f>SUM(E31:E33,I31:I33,M31:M33)</f>
        <v>10</v>
      </c>
      <c r="AB32" s="16">
        <f>SUM(G31:G33,K31:K33,O31:O33)</f>
        <v>5</v>
      </c>
      <c r="AC32" s="18">
        <f>AA32-AB32</f>
        <v>5</v>
      </c>
      <c r="AD32" s="96"/>
      <c r="AE32" s="96"/>
      <c r="AM32" s="485">
        <v>2</v>
      </c>
      <c r="AN32" s="473"/>
      <c r="AO32" s="476"/>
      <c r="AP32" s="219"/>
      <c r="AQ32" s="488"/>
      <c r="AR32" s="156"/>
      <c r="AS32" s="156" t="s">
        <v>18</v>
      </c>
      <c r="AT32" s="156"/>
      <c r="AU32" s="479"/>
      <c r="AV32" s="193"/>
      <c r="AW32" s="481"/>
      <c r="AX32" s="483"/>
      <c r="BA32" s="693">
        <v>2</v>
      </c>
      <c r="BB32" s="679"/>
      <c r="BC32" s="682"/>
      <c r="BD32" s="229"/>
      <c r="BE32" s="686"/>
      <c r="BF32" s="144"/>
      <c r="BG32" s="144" t="s">
        <v>18</v>
      </c>
      <c r="BH32" s="144"/>
      <c r="BI32" s="686"/>
      <c r="BJ32" s="202"/>
      <c r="BK32" s="688"/>
      <c r="BL32" s="691"/>
    </row>
    <row r="33" spans="2:64" ht="12" customHeight="1" x14ac:dyDescent="0.15">
      <c r="B33" s="91"/>
      <c r="C33" s="491"/>
      <c r="D33" s="492"/>
      <c r="E33" s="643"/>
      <c r="F33" s="633"/>
      <c r="G33" s="633"/>
      <c r="H33" s="634"/>
      <c r="I33" s="351">
        <v>2</v>
      </c>
      <c r="J33" s="13" t="str">
        <f>IF(I33="","","-")</f>
        <v>-</v>
      </c>
      <c r="K33" s="349">
        <v>1</v>
      </c>
      <c r="L33" s="519"/>
      <c r="M33" s="351">
        <v>2</v>
      </c>
      <c r="N33" s="23" t="str">
        <f t="shared" si="2"/>
        <v>-</v>
      </c>
      <c r="O33" s="349">
        <v>0</v>
      </c>
      <c r="P33" s="539"/>
      <c r="Q33" s="24">
        <f>V32</f>
        <v>2</v>
      </c>
      <c r="R33" s="25" t="s">
        <v>14</v>
      </c>
      <c r="S33" s="25">
        <f>W32</f>
        <v>0</v>
      </c>
      <c r="T33" s="26" t="s">
        <v>11</v>
      </c>
      <c r="U33" s="9"/>
      <c r="V33" s="15"/>
      <c r="W33" s="16"/>
      <c r="X33" s="27"/>
      <c r="Y33" s="28"/>
      <c r="Z33" s="29"/>
      <c r="AA33" s="16"/>
      <c r="AB33" s="16"/>
      <c r="AC33" s="18"/>
      <c r="AD33" s="96"/>
      <c r="AE33" s="96"/>
      <c r="AM33" s="485"/>
      <c r="AN33" s="473"/>
      <c r="AO33" s="476"/>
      <c r="AP33" s="217" t="s">
        <v>294</v>
      </c>
      <c r="AQ33" s="469">
        <v>2</v>
      </c>
      <c r="AR33" s="155">
        <v>21</v>
      </c>
      <c r="AS33" s="155" t="s">
        <v>18</v>
      </c>
      <c r="AT33" s="155">
        <v>15</v>
      </c>
      <c r="AU33" s="469">
        <v>1</v>
      </c>
      <c r="AV33" s="224" t="s">
        <v>299</v>
      </c>
      <c r="AW33" s="481"/>
      <c r="AX33" s="483"/>
      <c r="BA33" s="693"/>
      <c r="BB33" s="679"/>
      <c r="BC33" s="682"/>
      <c r="BD33" s="195" t="s">
        <v>319</v>
      </c>
      <c r="BE33" s="694">
        <v>2</v>
      </c>
      <c r="BF33" s="143">
        <v>19</v>
      </c>
      <c r="BG33" s="143" t="s">
        <v>18</v>
      </c>
      <c r="BH33" s="143">
        <v>21</v>
      </c>
      <c r="BI33" s="694">
        <v>1</v>
      </c>
      <c r="BJ33" s="231" t="s">
        <v>326</v>
      </c>
      <c r="BK33" s="688"/>
      <c r="BL33" s="691"/>
    </row>
    <row r="34" spans="2:64" ht="12" customHeight="1" x14ac:dyDescent="0.15">
      <c r="B34" s="91"/>
      <c r="C34" s="510" t="str">
        <f>C70</f>
        <v>Southclub HG</v>
      </c>
      <c r="D34" s="511"/>
      <c r="E34" s="30">
        <f>IF(K31="","",K31)</f>
        <v>2</v>
      </c>
      <c r="F34" s="13" t="str">
        <f t="shared" ref="F34:F39" si="3">IF(E34="","","-")</f>
        <v>-</v>
      </c>
      <c r="G34" s="86">
        <f>IF(I31="","",I31)</f>
        <v>0</v>
      </c>
      <c r="H34" s="517" t="str">
        <f>IF(L31="","",IF(L31="○","×",IF(L31="×","○")))</f>
        <v>×</v>
      </c>
      <c r="I34" s="626"/>
      <c r="J34" s="627"/>
      <c r="K34" s="627"/>
      <c r="L34" s="628"/>
      <c r="M34" s="350">
        <v>2</v>
      </c>
      <c r="N34" s="13" t="str">
        <f t="shared" si="2"/>
        <v>-</v>
      </c>
      <c r="O34" s="348">
        <v>0</v>
      </c>
      <c r="P34" s="499" t="str">
        <f>IF(M34&lt;&gt;"",IF(M34&gt;O34,IF(M35&gt;O35,"○",IF(M36&gt;O36,"○","×")),IF(M35&gt;O35,IF(M36&gt;O36,"○","×"),"×")),"")</f>
        <v>○</v>
      </c>
      <c r="Q34" s="522" t="s">
        <v>0</v>
      </c>
      <c r="R34" s="523"/>
      <c r="S34" s="523"/>
      <c r="T34" s="524"/>
      <c r="U34" s="9"/>
      <c r="V34" s="32"/>
      <c r="W34" s="33"/>
      <c r="X34" s="8"/>
      <c r="Y34" s="6"/>
      <c r="Z34" s="17"/>
      <c r="AA34" s="33"/>
      <c r="AB34" s="33"/>
      <c r="AC34" s="34"/>
      <c r="AD34" s="96"/>
      <c r="AE34" s="96"/>
      <c r="AM34" s="159"/>
      <c r="AN34" s="473"/>
      <c r="AO34" s="476"/>
      <c r="AP34" s="186" t="s">
        <v>40</v>
      </c>
      <c r="AQ34" s="470"/>
      <c r="AR34" s="155">
        <v>15</v>
      </c>
      <c r="AS34" s="155" t="s">
        <v>18</v>
      </c>
      <c r="AT34" s="155">
        <v>21</v>
      </c>
      <c r="AU34" s="470"/>
      <c r="AV34" s="220" t="s">
        <v>301</v>
      </c>
      <c r="AW34" s="481"/>
      <c r="AX34" s="483"/>
      <c r="BA34" s="147"/>
      <c r="BB34" s="679"/>
      <c r="BC34" s="682"/>
      <c r="BD34" s="227" t="s">
        <v>313</v>
      </c>
      <c r="BE34" s="685"/>
      <c r="BF34" s="143">
        <v>21</v>
      </c>
      <c r="BG34" s="143" t="s">
        <v>18</v>
      </c>
      <c r="BH34" s="143">
        <v>18</v>
      </c>
      <c r="BI34" s="685"/>
      <c r="BJ34" s="227" t="s">
        <v>324</v>
      </c>
      <c r="BK34" s="688"/>
      <c r="BL34" s="691"/>
    </row>
    <row r="35" spans="2:64" ht="12" customHeight="1" thickBot="1" x14ac:dyDescent="0.2">
      <c r="B35" s="91"/>
      <c r="C35" s="491"/>
      <c r="D35" s="492"/>
      <c r="E35" s="30">
        <f>IF(K32="","",K32)</f>
        <v>1</v>
      </c>
      <c r="F35" s="13" t="str">
        <f t="shared" si="3"/>
        <v>-</v>
      </c>
      <c r="G35" s="86">
        <f>IF(I32="","",I32)</f>
        <v>2</v>
      </c>
      <c r="H35" s="518" t="str">
        <f>IF(J32="","",J32)</f>
        <v>-</v>
      </c>
      <c r="I35" s="629"/>
      <c r="J35" s="630"/>
      <c r="K35" s="630"/>
      <c r="L35" s="631"/>
      <c r="M35" s="350">
        <v>2</v>
      </c>
      <c r="N35" s="13" t="str">
        <f t="shared" si="2"/>
        <v>-</v>
      </c>
      <c r="O35" s="348">
        <v>0</v>
      </c>
      <c r="P35" s="499"/>
      <c r="Q35" s="525"/>
      <c r="R35" s="526"/>
      <c r="S35" s="526"/>
      <c r="T35" s="527"/>
      <c r="U35" s="9"/>
      <c r="V35" s="15">
        <f>COUNTIF(E34:P36,"○")</f>
        <v>1</v>
      </c>
      <c r="W35" s="16">
        <f>COUNTIF(E34:P36,"×")</f>
        <v>1</v>
      </c>
      <c r="X35" s="19">
        <f>(IF((E34&gt;G34),1,0))+(IF((E35&gt;G35),1,0))+(IF((E36&gt;G36),1,0))+(IF((I34&gt;K34),1,0))+(IF((I35&gt;K35),1,0))+(IF((I36&gt;K36),1,0))+(IF((M34&gt;O34),1,0))+(IF((M35&gt;O35),1,0))+(IF((M36&gt;O36),1,0))</f>
        <v>4</v>
      </c>
      <c r="Y35" s="20">
        <f>(IF((E34&lt;G34),1,0))+(IF((E35&lt;G35),1,0))+(IF((E36&lt;G36),1,0))+(IF((I34&lt;K34),1,0))+(IF((I35&lt;K35),1,0))+(IF((I36&lt;K36),1,0))+(IF((M34&lt;O34),1,0))+(IF((M35&lt;O35),1,0))+(IF((M36&lt;O36),1,0))</f>
        <v>2</v>
      </c>
      <c r="Z35" s="21">
        <f>X35-Y35</f>
        <v>2</v>
      </c>
      <c r="AA35" s="16">
        <f>SUM(E34:E36,I34:I36,M34:M36)</f>
        <v>10</v>
      </c>
      <c r="AB35" s="16">
        <f>SUM(G34:G36,K34:K36,O34:O36)</f>
        <v>5</v>
      </c>
      <c r="AC35" s="18">
        <f>AA35-AB35</f>
        <v>5</v>
      </c>
      <c r="AD35" s="96"/>
      <c r="AE35" s="96"/>
      <c r="AM35" s="160"/>
      <c r="AN35" s="474"/>
      <c r="AO35" s="477"/>
      <c r="AP35" s="177"/>
      <c r="AQ35" s="471"/>
      <c r="AR35" s="161">
        <v>21</v>
      </c>
      <c r="AS35" s="161" t="s">
        <v>18</v>
      </c>
      <c r="AT35" s="161">
        <v>16</v>
      </c>
      <c r="AU35" s="471"/>
      <c r="AV35" s="177"/>
      <c r="AW35" s="482"/>
      <c r="AX35" s="484"/>
      <c r="BA35" s="148"/>
      <c r="BB35" s="680"/>
      <c r="BC35" s="683"/>
      <c r="BD35" s="179"/>
      <c r="BE35" s="695"/>
      <c r="BF35" s="149">
        <v>21</v>
      </c>
      <c r="BG35" s="149" t="s">
        <v>18</v>
      </c>
      <c r="BH35" s="149">
        <v>11</v>
      </c>
      <c r="BI35" s="695"/>
      <c r="BJ35" s="179"/>
      <c r="BK35" s="689"/>
      <c r="BL35" s="692"/>
    </row>
    <row r="36" spans="2:64" ht="12" customHeight="1" x14ac:dyDescent="0.15">
      <c r="B36" s="91"/>
      <c r="C36" s="512"/>
      <c r="D36" s="513"/>
      <c r="E36" s="242">
        <f>IF(K33="","",K33)</f>
        <v>1</v>
      </c>
      <c r="F36" s="13" t="str">
        <f t="shared" si="3"/>
        <v>-</v>
      </c>
      <c r="G36" s="36">
        <f>IF(I33="","",I33)</f>
        <v>2</v>
      </c>
      <c r="H36" s="519" t="str">
        <f>IF(J33="","",J33)</f>
        <v>-</v>
      </c>
      <c r="I36" s="632"/>
      <c r="J36" s="633"/>
      <c r="K36" s="633"/>
      <c r="L36" s="634"/>
      <c r="M36" s="350">
        <v>2</v>
      </c>
      <c r="N36" s="13" t="str">
        <f t="shared" si="2"/>
        <v>-</v>
      </c>
      <c r="O36" s="349">
        <v>1</v>
      </c>
      <c r="P36" s="572"/>
      <c r="Q36" s="24">
        <f>V35</f>
        <v>1</v>
      </c>
      <c r="R36" s="25" t="s">
        <v>14</v>
      </c>
      <c r="S36" s="25">
        <f>W35</f>
        <v>1</v>
      </c>
      <c r="T36" s="26" t="s">
        <v>11</v>
      </c>
      <c r="U36" s="9"/>
      <c r="V36" s="37"/>
      <c r="W36" s="38"/>
      <c r="X36" s="39"/>
      <c r="Y36" s="40"/>
      <c r="Z36" s="41"/>
      <c r="AA36" s="38"/>
      <c r="AB36" s="38"/>
      <c r="AC36" s="42"/>
      <c r="AD36" s="96"/>
      <c r="AE36" s="96"/>
      <c r="AM36" s="152"/>
      <c r="AN36" s="472" t="s">
        <v>154</v>
      </c>
      <c r="AO36" s="475">
        <v>1</v>
      </c>
      <c r="AP36" s="185" t="s">
        <v>281</v>
      </c>
      <c r="AQ36" s="478">
        <v>0</v>
      </c>
      <c r="AR36" s="153">
        <v>18</v>
      </c>
      <c r="AS36" s="153" t="s">
        <v>18</v>
      </c>
      <c r="AT36" s="153">
        <v>21</v>
      </c>
      <c r="AU36" s="478">
        <v>2</v>
      </c>
      <c r="AV36" s="185" t="s">
        <v>297</v>
      </c>
      <c r="AW36" s="480">
        <v>2</v>
      </c>
      <c r="AX36" s="466" t="s">
        <v>46</v>
      </c>
      <c r="BA36" s="140"/>
      <c r="BB36" s="678" t="s">
        <v>15</v>
      </c>
      <c r="BC36" s="681">
        <v>3</v>
      </c>
      <c r="BD36" s="194" t="s">
        <v>308</v>
      </c>
      <c r="BE36" s="684">
        <v>2</v>
      </c>
      <c r="BF36" s="141">
        <v>17</v>
      </c>
      <c r="BG36" s="141" t="s">
        <v>18</v>
      </c>
      <c r="BH36" s="141">
        <v>21</v>
      </c>
      <c r="BI36" s="684">
        <v>1</v>
      </c>
      <c r="BJ36" s="194" t="s">
        <v>328</v>
      </c>
      <c r="BK36" s="687">
        <v>0</v>
      </c>
      <c r="BL36" s="690" t="s">
        <v>48</v>
      </c>
    </row>
    <row r="37" spans="2:64" ht="12" customHeight="1" x14ac:dyDescent="0.15">
      <c r="B37" s="91"/>
      <c r="C37" s="510" t="str">
        <f>C72</f>
        <v>オールスターズ</v>
      </c>
      <c r="D37" s="511"/>
      <c r="E37" s="243">
        <f>IF(O31="","",O31)</f>
        <v>1</v>
      </c>
      <c r="F37" s="44" t="str">
        <f t="shared" si="3"/>
        <v>-</v>
      </c>
      <c r="G37" s="87">
        <f>IF(M31="","",M31)</f>
        <v>2</v>
      </c>
      <c r="H37" s="517" t="str">
        <f>IF(P31="","",IF(P31="○","×",IF(P31="×","○")))</f>
        <v>×</v>
      </c>
      <c r="I37" s="46">
        <f>IF(O34="","",O34)</f>
        <v>0</v>
      </c>
      <c r="J37" s="44" t="str">
        <f>IF(I37="","","-")</f>
        <v>-</v>
      </c>
      <c r="K37" s="45">
        <f>IF(M34="","",M34)</f>
        <v>2</v>
      </c>
      <c r="L37" s="517" t="str">
        <f>IF(P34="","",IF(P34="○","×",IF(P34="×","○")))</f>
        <v>×</v>
      </c>
      <c r="M37" s="626"/>
      <c r="N37" s="627"/>
      <c r="O37" s="627"/>
      <c r="P37" s="628"/>
      <c r="Q37" s="522" t="s">
        <v>3</v>
      </c>
      <c r="R37" s="523"/>
      <c r="S37" s="523"/>
      <c r="T37" s="524"/>
      <c r="U37" s="9"/>
      <c r="V37" s="32"/>
      <c r="W37" s="33"/>
      <c r="X37" s="8"/>
      <c r="Y37" s="6"/>
      <c r="Z37" s="17"/>
      <c r="AA37" s="33"/>
      <c r="AB37" s="33"/>
      <c r="AC37" s="34"/>
      <c r="AD37" s="96"/>
      <c r="AE37" s="96"/>
      <c r="AM37" s="154"/>
      <c r="AN37" s="473"/>
      <c r="AO37" s="476"/>
      <c r="AP37" s="224" t="s">
        <v>283</v>
      </c>
      <c r="AQ37" s="470"/>
      <c r="AR37" s="155">
        <v>19</v>
      </c>
      <c r="AS37" s="155" t="s">
        <v>18</v>
      </c>
      <c r="AT37" s="155">
        <v>21</v>
      </c>
      <c r="AU37" s="470"/>
      <c r="AV37" s="186" t="s">
        <v>299</v>
      </c>
      <c r="AW37" s="481"/>
      <c r="AX37" s="483"/>
      <c r="BA37" s="142"/>
      <c r="BB37" s="679"/>
      <c r="BC37" s="682"/>
      <c r="BD37" s="195" t="s">
        <v>306</v>
      </c>
      <c r="BE37" s="685"/>
      <c r="BF37" s="143">
        <v>21</v>
      </c>
      <c r="BG37" s="143" t="s">
        <v>18</v>
      </c>
      <c r="BH37" s="143">
        <v>18</v>
      </c>
      <c r="BI37" s="685"/>
      <c r="BJ37" s="195" t="s">
        <v>324</v>
      </c>
      <c r="BK37" s="688"/>
      <c r="BL37" s="691"/>
    </row>
    <row r="38" spans="2:64" ht="12" customHeight="1" x14ac:dyDescent="0.15">
      <c r="B38" s="91"/>
      <c r="C38" s="491"/>
      <c r="D38" s="492"/>
      <c r="E38" s="30">
        <f>IF(O32="","",O32)</f>
        <v>0</v>
      </c>
      <c r="F38" s="13" t="str">
        <f t="shared" si="3"/>
        <v>-</v>
      </c>
      <c r="G38" s="86">
        <f>IF(M32="","",M32)</f>
        <v>2</v>
      </c>
      <c r="H38" s="518" t="str">
        <f>IF(J35="","",J35)</f>
        <v/>
      </c>
      <c r="I38" s="47">
        <f>IF(O35="","",O35)</f>
        <v>0</v>
      </c>
      <c r="J38" s="13" t="str">
        <f>IF(I38="","","-")</f>
        <v>-</v>
      </c>
      <c r="K38" s="31">
        <f>IF(M35="","",M35)</f>
        <v>2</v>
      </c>
      <c r="L38" s="518" t="str">
        <f>IF(N35="","",N35)</f>
        <v>-</v>
      </c>
      <c r="M38" s="629"/>
      <c r="N38" s="630"/>
      <c r="O38" s="630"/>
      <c r="P38" s="631"/>
      <c r="Q38" s="525"/>
      <c r="R38" s="526"/>
      <c r="S38" s="526"/>
      <c r="T38" s="527"/>
      <c r="U38" s="9"/>
      <c r="V38" s="15">
        <f>COUNTIF(E37:P39,"○")</f>
        <v>0</v>
      </c>
      <c r="W38" s="16">
        <f>COUNTIF(E37:P39,"×")</f>
        <v>2</v>
      </c>
      <c r="X38" s="19">
        <f>(IF((E37&gt;G37),1,0))+(IF((E38&gt;G38),1,0))+(IF((E39&gt;G39),1,0))+(IF((I37&gt;K37),1,0))+(IF((I38&gt;K38),1,0))+(IF((I39&gt;K39),1,0))+(IF((M37&gt;O37),1,0))+(IF((M38&gt;O38),1,0))+(IF((M39&gt;O39),1,0))</f>
        <v>0</v>
      </c>
      <c r="Y38" s="20">
        <f>(IF((E37&lt;G37),1,0))+(IF((E38&lt;G38),1,0))+(IF((E39&lt;G39),1,0))+(IF((I37&lt;K37),1,0))+(IF((I38&lt;K38),1,0))+(IF((I39&lt;K39),1,0))+(IF((M37&lt;O37),1,0))+(IF((M38&lt;O38),1,0))+(IF((M39&lt;O39),1,0))</f>
        <v>6</v>
      </c>
      <c r="Z38" s="21">
        <f>X38-Y38</f>
        <v>-6</v>
      </c>
      <c r="AA38" s="16">
        <f>SUM(E37:E39,I37:I39,M37:M39)</f>
        <v>2</v>
      </c>
      <c r="AB38" s="16">
        <f>SUM(G37:G39,K37:K39,O37:O39)</f>
        <v>12</v>
      </c>
      <c r="AC38" s="18">
        <f>AA38-AB38</f>
        <v>-10</v>
      </c>
      <c r="AD38" s="96"/>
      <c r="AE38" s="96"/>
      <c r="AM38" s="485" t="s">
        <v>52</v>
      </c>
      <c r="AN38" s="473"/>
      <c r="AO38" s="476"/>
      <c r="AP38" s="187"/>
      <c r="AQ38" s="479"/>
      <c r="AR38" s="156"/>
      <c r="AS38" s="156" t="s">
        <v>18</v>
      </c>
      <c r="AT38" s="156"/>
      <c r="AU38" s="479"/>
      <c r="AV38" s="187"/>
      <c r="AW38" s="481"/>
      <c r="AX38" s="483"/>
      <c r="BA38" s="693" t="s">
        <v>53</v>
      </c>
      <c r="BB38" s="679"/>
      <c r="BC38" s="682"/>
      <c r="BD38" s="196"/>
      <c r="BE38" s="686"/>
      <c r="BF38" s="144">
        <v>21</v>
      </c>
      <c r="BG38" s="144" t="s">
        <v>18</v>
      </c>
      <c r="BH38" s="144">
        <v>16</v>
      </c>
      <c r="BI38" s="686"/>
      <c r="BJ38" s="196"/>
      <c r="BK38" s="688"/>
      <c r="BL38" s="691"/>
    </row>
    <row r="39" spans="2:64" ht="12" customHeight="1" thickBot="1" x14ac:dyDescent="0.2">
      <c r="B39" s="91"/>
      <c r="C39" s="493"/>
      <c r="D39" s="494"/>
      <c r="E39" s="175">
        <f>IF(O33="","",O33)</f>
        <v>0</v>
      </c>
      <c r="F39" s="49" t="str">
        <f t="shared" si="3"/>
        <v>-</v>
      </c>
      <c r="G39" s="88">
        <f>IF(M33="","",M33)</f>
        <v>2</v>
      </c>
      <c r="H39" s="567" t="str">
        <f>IF(J36="","",J36)</f>
        <v/>
      </c>
      <c r="I39" s="51">
        <f>IF(O36="","",O36)</f>
        <v>1</v>
      </c>
      <c r="J39" s="49" t="str">
        <f>IF(I39="","","-")</f>
        <v>-</v>
      </c>
      <c r="K39" s="50">
        <f>IF(M36="","",M36)</f>
        <v>2</v>
      </c>
      <c r="L39" s="567" t="str">
        <f>IF(N36="","",N36)</f>
        <v>-</v>
      </c>
      <c r="M39" s="635"/>
      <c r="N39" s="636"/>
      <c r="O39" s="636"/>
      <c r="P39" s="637"/>
      <c r="Q39" s="52">
        <f>V38</f>
        <v>0</v>
      </c>
      <c r="R39" s="53" t="s">
        <v>14</v>
      </c>
      <c r="S39" s="53">
        <f>W38</f>
        <v>2</v>
      </c>
      <c r="T39" s="54" t="s">
        <v>11</v>
      </c>
      <c r="U39" s="9"/>
      <c r="V39" s="37"/>
      <c r="W39" s="38"/>
      <c r="X39" s="39"/>
      <c r="Y39" s="40"/>
      <c r="Z39" s="41"/>
      <c r="AA39" s="38"/>
      <c r="AB39" s="38"/>
      <c r="AC39" s="42"/>
      <c r="AD39" s="96"/>
      <c r="AE39" s="96"/>
      <c r="AM39" s="485"/>
      <c r="AN39" s="473"/>
      <c r="AO39" s="476"/>
      <c r="AP39" s="188" t="s">
        <v>41</v>
      </c>
      <c r="AQ39" s="469">
        <v>2</v>
      </c>
      <c r="AR39" s="157">
        <v>21</v>
      </c>
      <c r="AS39" s="157" t="s">
        <v>18</v>
      </c>
      <c r="AT39" s="157">
        <v>17</v>
      </c>
      <c r="AU39" s="469">
        <v>1</v>
      </c>
      <c r="AV39" s="191" t="s">
        <v>301</v>
      </c>
      <c r="AW39" s="481"/>
      <c r="AX39" s="483"/>
      <c r="BA39" s="693"/>
      <c r="BB39" s="679"/>
      <c r="BC39" s="682"/>
      <c r="BD39" s="197" t="s">
        <v>304</v>
      </c>
      <c r="BE39" s="694">
        <v>2</v>
      </c>
      <c r="BF39" s="145">
        <v>21</v>
      </c>
      <c r="BG39" s="145" t="s">
        <v>18</v>
      </c>
      <c r="BH39" s="145">
        <v>13</v>
      </c>
      <c r="BI39" s="694">
        <v>0</v>
      </c>
      <c r="BJ39" s="200" t="s">
        <v>321</v>
      </c>
      <c r="BK39" s="688"/>
      <c r="BL39" s="691"/>
    </row>
    <row r="40" spans="2:64" ht="12" customHeight="1" x14ac:dyDescent="0.2">
      <c r="B40" s="91"/>
      <c r="C40" s="92"/>
      <c r="D40" s="94"/>
      <c r="E40" s="94"/>
      <c r="F40" s="94"/>
      <c r="G40" s="94"/>
      <c r="H40" s="94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0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M40" s="158" t="s">
        <v>150</v>
      </c>
      <c r="AN40" s="473"/>
      <c r="AO40" s="476"/>
      <c r="AP40" s="189" t="s">
        <v>286</v>
      </c>
      <c r="AQ40" s="470"/>
      <c r="AR40" s="155">
        <v>16</v>
      </c>
      <c r="AS40" s="155" t="s">
        <v>18</v>
      </c>
      <c r="AT40" s="155">
        <v>21</v>
      </c>
      <c r="AU40" s="470"/>
      <c r="AV40" s="192" t="s">
        <v>302</v>
      </c>
      <c r="AW40" s="481"/>
      <c r="AX40" s="483"/>
      <c r="BA40" s="146" t="s">
        <v>150</v>
      </c>
      <c r="BB40" s="679"/>
      <c r="BC40" s="682"/>
      <c r="BD40" s="198" t="s">
        <v>310</v>
      </c>
      <c r="BE40" s="685"/>
      <c r="BF40" s="143">
        <v>21</v>
      </c>
      <c r="BG40" s="143" t="s">
        <v>18</v>
      </c>
      <c r="BH40" s="143">
        <v>14</v>
      </c>
      <c r="BI40" s="685"/>
      <c r="BJ40" s="201" t="s">
        <v>326</v>
      </c>
      <c r="BK40" s="688"/>
      <c r="BL40" s="691"/>
    </row>
    <row r="41" spans="2:64" ht="12" customHeight="1" x14ac:dyDescent="0.2">
      <c r="B41" s="91"/>
      <c r="C41" s="98" t="s">
        <v>22</v>
      </c>
      <c r="D41" s="99"/>
      <c r="F41" s="100"/>
      <c r="I41" s="100"/>
      <c r="K41" s="100"/>
      <c r="L41" s="100"/>
      <c r="M41" s="100"/>
      <c r="O41" s="100"/>
      <c r="P41" s="101"/>
      <c r="R41" s="102"/>
      <c r="S41" s="96"/>
      <c r="T41" s="96"/>
      <c r="U41" s="96"/>
      <c r="V41" s="96"/>
      <c r="W41" s="96"/>
      <c r="X41" s="96"/>
      <c r="Y41" s="91"/>
      <c r="Z41" s="91"/>
      <c r="AA41" s="91"/>
      <c r="AB41" s="91"/>
      <c r="AC41" s="91"/>
      <c r="AD41" s="91"/>
      <c r="AE41" s="91"/>
      <c r="AF41" s="107"/>
      <c r="AG41" s="107"/>
      <c r="AH41" s="107"/>
      <c r="AI41" s="107"/>
      <c r="AJ41" s="107"/>
      <c r="AK41" s="107"/>
      <c r="AL41" s="107"/>
      <c r="AM41" s="485">
        <v>3</v>
      </c>
      <c r="AN41" s="473"/>
      <c r="AO41" s="476"/>
      <c r="AP41" s="190"/>
      <c r="AQ41" s="479"/>
      <c r="AR41" s="156">
        <v>21</v>
      </c>
      <c r="AS41" s="156" t="s">
        <v>18</v>
      </c>
      <c r="AT41" s="156">
        <v>8</v>
      </c>
      <c r="AU41" s="479"/>
      <c r="AV41" s="193"/>
      <c r="AW41" s="481"/>
      <c r="AX41" s="483"/>
      <c r="BA41" s="693">
        <v>3</v>
      </c>
      <c r="BB41" s="679"/>
      <c r="BC41" s="682"/>
      <c r="BD41" s="199"/>
      <c r="BE41" s="686"/>
      <c r="BF41" s="144"/>
      <c r="BG41" s="144" t="s">
        <v>18</v>
      </c>
      <c r="BH41" s="144"/>
      <c r="BI41" s="686"/>
      <c r="BJ41" s="202"/>
      <c r="BK41" s="688"/>
      <c r="BL41" s="691"/>
    </row>
    <row r="42" spans="2:64" ht="12" customHeight="1" x14ac:dyDescent="0.2">
      <c r="B42" s="91"/>
      <c r="C42" s="91" t="s">
        <v>23</v>
      </c>
      <c r="D42" s="99"/>
      <c r="F42" s="114" t="s">
        <v>26</v>
      </c>
      <c r="G42" s="114"/>
      <c r="H42" s="114"/>
      <c r="I42" s="415" t="s">
        <v>155</v>
      </c>
      <c r="J42" s="415"/>
      <c r="K42" s="415"/>
      <c r="L42" s="415"/>
      <c r="M42" s="415"/>
      <c r="N42" s="415"/>
      <c r="O42" s="415"/>
      <c r="P42" s="109"/>
      <c r="Q42" s="109">
        <v>2</v>
      </c>
      <c r="R42" s="234" t="s">
        <v>214</v>
      </c>
      <c r="S42" s="235">
        <v>1</v>
      </c>
      <c r="T42" s="235"/>
      <c r="U42" s="114" t="s">
        <v>27</v>
      </c>
      <c r="V42" s="114"/>
      <c r="W42" s="114"/>
      <c r="X42" s="415" t="s">
        <v>15</v>
      </c>
      <c r="Y42" s="415"/>
      <c r="Z42" s="415"/>
      <c r="AA42" s="415"/>
      <c r="AB42" s="415"/>
      <c r="AC42" s="415"/>
      <c r="AD42" s="415"/>
      <c r="AE42" s="91"/>
      <c r="AG42" s="89"/>
      <c r="AH42" s="89"/>
      <c r="AI42" s="89"/>
      <c r="AJ42" s="89"/>
      <c r="AK42" s="89"/>
      <c r="AL42" s="89"/>
      <c r="AM42" s="485"/>
      <c r="AN42" s="473"/>
      <c r="AO42" s="476"/>
      <c r="AP42" s="224" t="s">
        <v>292</v>
      </c>
      <c r="AQ42" s="469">
        <v>0</v>
      </c>
      <c r="AR42" s="155">
        <v>14</v>
      </c>
      <c r="AS42" s="155" t="s">
        <v>18</v>
      </c>
      <c r="AT42" s="155">
        <v>21</v>
      </c>
      <c r="AU42" s="469">
        <v>2</v>
      </c>
      <c r="AV42" s="236" t="s">
        <v>297</v>
      </c>
      <c r="AW42" s="481"/>
      <c r="AX42" s="483"/>
      <c r="BA42" s="693"/>
      <c r="BB42" s="679"/>
      <c r="BC42" s="682"/>
      <c r="BD42" s="227" t="s">
        <v>306</v>
      </c>
      <c r="BE42" s="694">
        <v>2</v>
      </c>
      <c r="BF42" s="143">
        <v>21</v>
      </c>
      <c r="BG42" s="143" t="s">
        <v>18</v>
      </c>
      <c r="BH42" s="143">
        <v>16</v>
      </c>
      <c r="BI42" s="694">
        <v>0</v>
      </c>
      <c r="BJ42" s="195" t="s">
        <v>330</v>
      </c>
      <c r="BK42" s="688"/>
      <c r="BL42" s="691"/>
    </row>
    <row r="43" spans="2:64" ht="12" customHeight="1" x14ac:dyDescent="0.2">
      <c r="B43" s="91"/>
      <c r="C43" s="91" t="s">
        <v>24</v>
      </c>
      <c r="D43" s="99"/>
      <c r="F43" s="221" t="s">
        <v>30</v>
      </c>
      <c r="G43" s="221"/>
      <c r="H43" s="221"/>
      <c r="I43" s="415" t="s">
        <v>154</v>
      </c>
      <c r="J43" s="415"/>
      <c r="K43" s="415"/>
      <c r="L43" s="415"/>
      <c r="M43" s="415"/>
      <c r="N43" s="415"/>
      <c r="O43" s="415"/>
      <c r="P43" s="108"/>
      <c r="Q43" s="108">
        <v>2</v>
      </c>
      <c r="R43" s="222" t="s">
        <v>214</v>
      </c>
      <c r="S43" s="222">
        <v>1</v>
      </c>
      <c r="T43" s="108"/>
      <c r="U43" s="221" t="s">
        <v>28</v>
      </c>
      <c r="V43" s="221"/>
      <c r="W43" s="221"/>
      <c r="X43" s="415" t="s">
        <v>156</v>
      </c>
      <c r="Y43" s="415"/>
      <c r="Z43" s="415"/>
      <c r="AA43" s="415"/>
      <c r="AB43" s="415"/>
      <c r="AC43" s="415"/>
      <c r="AD43" s="415"/>
      <c r="AE43" s="91"/>
      <c r="AG43" s="89"/>
      <c r="AH43" s="89"/>
      <c r="AI43" s="89"/>
      <c r="AJ43" s="89"/>
      <c r="AK43" s="89"/>
      <c r="AL43" s="89"/>
      <c r="AM43" s="159"/>
      <c r="AN43" s="473"/>
      <c r="AO43" s="476"/>
      <c r="AP43" s="186" t="s">
        <v>286</v>
      </c>
      <c r="AQ43" s="470"/>
      <c r="AR43" s="155">
        <v>11</v>
      </c>
      <c r="AS43" s="155" t="s">
        <v>18</v>
      </c>
      <c r="AT43" s="155">
        <v>21</v>
      </c>
      <c r="AU43" s="470"/>
      <c r="AV43" s="192" t="s">
        <v>302</v>
      </c>
      <c r="AW43" s="481"/>
      <c r="AX43" s="483"/>
      <c r="BA43" s="147"/>
      <c r="BB43" s="679"/>
      <c r="BC43" s="682"/>
      <c r="BD43" s="195" t="s">
        <v>310</v>
      </c>
      <c r="BE43" s="685"/>
      <c r="BF43" s="143">
        <v>21</v>
      </c>
      <c r="BG43" s="143" t="s">
        <v>18</v>
      </c>
      <c r="BH43" s="143">
        <v>15</v>
      </c>
      <c r="BI43" s="685"/>
      <c r="BJ43" s="195" t="s">
        <v>322</v>
      </c>
      <c r="BK43" s="688"/>
      <c r="BL43" s="691"/>
    </row>
    <row r="44" spans="2:64" ht="12" customHeight="1" thickBot="1" x14ac:dyDescent="0.25">
      <c r="B44" s="91"/>
      <c r="C44" s="91" t="s">
        <v>25</v>
      </c>
      <c r="D44" s="91"/>
      <c r="F44" s="221" t="s">
        <v>31</v>
      </c>
      <c r="G44" s="221"/>
      <c r="H44" s="221"/>
      <c r="I44" s="415" t="s">
        <v>49</v>
      </c>
      <c r="J44" s="415"/>
      <c r="K44" s="415"/>
      <c r="L44" s="415"/>
      <c r="M44" s="415"/>
      <c r="N44" s="415"/>
      <c r="O44" s="415"/>
      <c r="P44" s="108"/>
      <c r="Q44" s="108">
        <v>3</v>
      </c>
      <c r="R44" s="222" t="s">
        <v>214</v>
      </c>
      <c r="S44" s="222">
        <v>0</v>
      </c>
      <c r="T44" s="108"/>
      <c r="U44" s="221" t="s">
        <v>29</v>
      </c>
      <c r="V44" s="221"/>
      <c r="W44" s="221"/>
      <c r="X44" s="415" t="s">
        <v>157</v>
      </c>
      <c r="Y44" s="415"/>
      <c r="Z44" s="415"/>
      <c r="AA44" s="415"/>
      <c r="AB44" s="415"/>
      <c r="AC44" s="415"/>
      <c r="AD44" s="415"/>
      <c r="AE44" s="91"/>
      <c r="AG44" s="89"/>
      <c r="AH44" s="89"/>
      <c r="AI44" s="89"/>
      <c r="AJ44" s="89"/>
      <c r="AK44" s="89"/>
      <c r="AL44" s="89"/>
      <c r="AM44" s="160"/>
      <c r="AN44" s="474"/>
      <c r="AO44" s="477"/>
      <c r="AP44" s="177"/>
      <c r="AQ44" s="471"/>
      <c r="AR44" s="161"/>
      <c r="AS44" s="161" t="s">
        <v>18</v>
      </c>
      <c r="AT44" s="161"/>
      <c r="AU44" s="471"/>
      <c r="AV44" s="177"/>
      <c r="AW44" s="482"/>
      <c r="AX44" s="484"/>
      <c r="BA44" s="148"/>
      <c r="BB44" s="680"/>
      <c r="BC44" s="683"/>
      <c r="BD44" s="179"/>
      <c r="BE44" s="695"/>
      <c r="BF44" s="149"/>
      <c r="BG44" s="149" t="s">
        <v>18</v>
      </c>
      <c r="BH44" s="149"/>
      <c r="BI44" s="695"/>
      <c r="BJ44" s="179"/>
      <c r="BK44" s="689"/>
      <c r="BL44" s="692"/>
    </row>
    <row r="45" spans="2:64" ht="12" customHeight="1" x14ac:dyDescent="0.2">
      <c r="B45" s="91"/>
      <c r="Y45" s="91"/>
      <c r="Z45" s="91"/>
      <c r="AA45" s="91"/>
      <c r="AB45" s="91"/>
      <c r="AC45" s="91"/>
      <c r="AD45" s="91"/>
      <c r="AE45" s="91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</row>
    <row r="46" spans="2:64" ht="12" customHeight="1" thickBot="1" x14ac:dyDescent="0.25">
      <c r="B46" s="91"/>
      <c r="D46" s="645" t="s">
        <v>59</v>
      </c>
      <c r="E46" s="700" t="s">
        <v>269</v>
      </c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701"/>
      <c r="S46" s="701"/>
      <c r="T46" s="702"/>
      <c r="Y46" s="91"/>
      <c r="Z46" s="91"/>
      <c r="AA46" s="91"/>
      <c r="AB46" s="91"/>
      <c r="AC46" s="91"/>
      <c r="AD46" s="91"/>
      <c r="AE46" s="91"/>
      <c r="AG46" s="89"/>
      <c r="AH46" s="89"/>
      <c r="AI46" s="89"/>
      <c r="AJ46" s="89"/>
      <c r="AK46" s="89"/>
      <c r="AL46" s="89"/>
      <c r="BA46" s="91"/>
    </row>
    <row r="47" spans="2:64" ht="12" customHeight="1" x14ac:dyDescent="0.2">
      <c r="B47" s="91"/>
      <c r="D47" s="646"/>
      <c r="E47" s="703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704"/>
      <c r="Y47" s="91"/>
      <c r="Z47" s="91"/>
      <c r="AA47" s="91"/>
      <c r="AB47" s="91"/>
      <c r="AC47" s="91"/>
      <c r="AD47" s="91"/>
      <c r="AE47" s="91"/>
      <c r="AI47" s="406" t="s">
        <v>176</v>
      </c>
      <c r="AJ47" s="407"/>
      <c r="AK47" s="407"/>
      <c r="AL47" s="407"/>
      <c r="AM47" s="408"/>
      <c r="AN47" s="604" t="s">
        <v>46</v>
      </c>
      <c r="AO47" s="607">
        <v>2</v>
      </c>
      <c r="AP47" s="203" t="s">
        <v>297</v>
      </c>
      <c r="AQ47" s="610">
        <v>2</v>
      </c>
      <c r="AR47" s="129">
        <v>21</v>
      </c>
      <c r="AS47" s="129" t="s">
        <v>18</v>
      </c>
      <c r="AT47" s="129">
        <v>13</v>
      </c>
      <c r="AU47" s="610">
        <v>0</v>
      </c>
      <c r="AV47" s="203" t="s">
        <v>308</v>
      </c>
      <c r="AW47" s="665">
        <v>1</v>
      </c>
      <c r="AX47" s="673" t="s">
        <v>15</v>
      </c>
      <c r="AY47" s="91"/>
      <c r="AZ47" s="91"/>
      <c r="BA47" s="91"/>
    </row>
    <row r="48" spans="2:64" ht="12" customHeight="1" x14ac:dyDescent="0.2">
      <c r="B48" s="91"/>
      <c r="C48" s="98"/>
      <c r="D48" s="645" t="s">
        <v>60</v>
      </c>
      <c r="E48" s="700" t="s">
        <v>270</v>
      </c>
      <c r="F48" s="701"/>
      <c r="G48" s="701"/>
      <c r="H48" s="701"/>
      <c r="I48" s="701"/>
      <c r="J48" s="701"/>
      <c r="K48" s="701"/>
      <c r="L48" s="701"/>
      <c r="M48" s="701"/>
      <c r="N48" s="701"/>
      <c r="O48" s="701"/>
      <c r="P48" s="701"/>
      <c r="Q48" s="701"/>
      <c r="R48" s="701"/>
      <c r="S48" s="701"/>
      <c r="T48" s="7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I48" s="409"/>
      <c r="AJ48" s="410"/>
      <c r="AK48" s="410"/>
      <c r="AL48" s="410"/>
      <c r="AM48" s="411"/>
      <c r="AN48" s="605"/>
      <c r="AO48" s="608"/>
      <c r="AP48" s="204" t="s">
        <v>299</v>
      </c>
      <c r="AQ48" s="611"/>
      <c r="AR48" s="131">
        <v>21</v>
      </c>
      <c r="AS48" s="131" t="s">
        <v>18</v>
      </c>
      <c r="AT48" s="131">
        <v>9</v>
      </c>
      <c r="AU48" s="611"/>
      <c r="AV48" s="204" t="s">
        <v>306</v>
      </c>
      <c r="AW48" s="666"/>
      <c r="AX48" s="669"/>
      <c r="AY48" s="91"/>
      <c r="AZ48" s="91"/>
      <c r="BA48" s="91"/>
    </row>
    <row r="49" spans="2:53" ht="12" customHeight="1" x14ac:dyDescent="0.2">
      <c r="B49" s="91"/>
      <c r="C49" s="98"/>
      <c r="D49" s="646"/>
      <c r="E49" s="703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704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I49" s="409"/>
      <c r="AJ49" s="410"/>
      <c r="AK49" s="410"/>
      <c r="AL49" s="410"/>
      <c r="AM49" s="411"/>
      <c r="AN49" s="605"/>
      <c r="AO49" s="608"/>
      <c r="AP49" s="205"/>
      <c r="AQ49" s="612"/>
      <c r="AR49" s="132"/>
      <c r="AS49" s="132" t="s">
        <v>18</v>
      </c>
      <c r="AT49" s="132"/>
      <c r="AU49" s="612"/>
      <c r="AV49" s="205"/>
      <c r="AW49" s="666"/>
      <c r="AX49" s="669"/>
      <c r="AY49" s="91"/>
      <c r="AZ49" s="91"/>
      <c r="BA49" s="91"/>
    </row>
    <row r="50" spans="2:53" ht="12" customHeight="1" x14ac:dyDescent="0.2">
      <c r="B50" s="91"/>
      <c r="C50" s="98"/>
      <c r="D50" s="645" t="s">
        <v>61</v>
      </c>
      <c r="E50" s="700" t="s">
        <v>272</v>
      </c>
      <c r="F50" s="701"/>
      <c r="G50" s="701"/>
      <c r="H50" s="701"/>
      <c r="I50" s="701"/>
      <c r="J50" s="701"/>
      <c r="K50" s="701"/>
      <c r="L50" s="701"/>
      <c r="M50" s="701"/>
      <c r="N50" s="701"/>
      <c r="O50" s="701"/>
      <c r="P50" s="701"/>
      <c r="Q50" s="701"/>
      <c r="R50" s="701"/>
      <c r="S50" s="701"/>
      <c r="T50" s="7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I50" s="409"/>
      <c r="AJ50" s="410"/>
      <c r="AK50" s="410"/>
      <c r="AL50" s="410"/>
      <c r="AM50" s="411"/>
      <c r="AN50" s="605"/>
      <c r="AO50" s="608"/>
      <c r="AP50" s="212" t="s">
        <v>301</v>
      </c>
      <c r="AQ50" s="674">
        <v>0</v>
      </c>
      <c r="AR50" s="133">
        <v>17</v>
      </c>
      <c r="AS50" s="133" t="s">
        <v>18</v>
      </c>
      <c r="AT50" s="133">
        <v>21</v>
      </c>
      <c r="AU50" s="671">
        <v>2</v>
      </c>
      <c r="AV50" s="216" t="s">
        <v>304</v>
      </c>
      <c r="AW50" s="666"/>
      <c r="AX50" s="669"/>
      <c r="AY50" s="91"/>
      <c r="AZ50" s="91"/>
      <c r="BA50" s="91"/>
    </row>
    <row r="51" spans="2:53" s="97" customFormat="1" ht="12" customHeight="1" x14ac:dyDescent="0.2">
      <c r="D51" s="646"/>
      <c r="E51" s="703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704"/>
      <c r="AI51" s="409"/>
      <c r="AJ51" s="410"/>
      <c r="AK51" s="410"/>
      <c r="AL51" s="410"/>
      <c r="AM51" s="411"/>
      <c r="AN51" s="605"/>
      <c r="AO51" s="608"/>
      <c r="AP51" s="213" t="s">
        <v>302</v>
      </c>
      <c r="AQ51" s="675"/>
      <c r="AR51" s="131">
        <v>15</v>
      </c>
      <c r="AS51" s="131" t="s">
        <v>18</v>
      </c>
      <c r="AT51" s="131">
        <v>21</v>
      </c>
      <c r="AU51" s="611"/>
      <c r="AV51" s="204" t="s">
        <v>310</v>
      </c>
      <c r="AW51" s="666"/>
      <c r="AX51" s="669"/>
      <c r="AY51" s="91"/>
      <c r="AZ51" s="91"/>
      <c r="BA51" s="115"/>
    </row>
    <row r="52" spans="2:53" s="97" customFormat="1" ht="12" customHeight="1" x14ac:dyDescent="0.2">
      <c r="D52" s="645" t="s">
        <v>62</v>
      </c>
      <c r="E52" s="700" t="s">
        <v>273</v>
      </c>
      <c r="F52" s="701"/>
      <c r="G52" s="701"/>
      <c r="H52" s="701"/>
      <c r="I52" s="701"/>
      <c r="J52" s="701"/>
      <c r="K52" s="701"/>
      <c r="L52" s="701"/>
      <c r="M52" s="701"/>
      <c r="N52" s="701"/>
      <c r="O52" s="701"/>
      <c r="P52" s="701"/>
      <c r="Q52" s="701"/>
      <c r="R52" s="701"/>
      <c r="S52" s="701"/>
      <c r="T52" s="702"/>
      <c r="AI52" s="409"/>
      <c r="AJ52" s="410"/>
      <c r="AK52" s="410"/>
      <c r="AL52" s="410"/>
      <c r="AM52" s="411"/>
      <c r="AN52" s="605"/>
      <c r="AO52" s="608"/>
      <c r="AP52" s="214"/>
      <c r="AQ52" s="676"/>
      <c r="AR52" s="132"/>
      <c r="AS52" s="132" t="s">
        <v>18</v>
      </c>
      <c r="AT52" s="132"/>
      <c r="AU52" s="612"/>
      <c r="AV52" s="211"/>
      <c r="AW52" s="666"/>
      <c r="AX52" s="669"/>
      <c r="AY52" s="91"/>
      <c r="AZ52" s="91"/>
      <c r="BA52" s="115"/>
    </row>
    <row r="53" spans="2:53" s="97" customFormat="1" ht="12" customHeight="1" x14ac:dyDescent="0.2">
      <c r="D53" s="646"/>
      <c r="E53" s="703"/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704"/>
      <c r="AI53" s="409"/>
      <c r="AJ53" s="410"/>
      <c r="AK53" s="410"/>
      <c r="AL53" s="410"/>
      <c r="AM53" s="411"/>
      <c r="AN53" s="605"/>
      <c r="AO53" s="608"/>
      <c r="AP53" s="212" t="s">
        <v>297</v>
      </c>
      <c r="AQ53" s="674">
        <v>2</v>
      </c>
      <c r="AR53" s="131">
        <v>21</v>
      </c>
      <c r="AS53" s="131" t="s">
        <v>18</v>
      </c>
      <c r="AT53" s="131">
        <v>9</v>
      </c>
      <c r="AU53" s="671">
        <v>0</v>
      </c>
      <c r="AV53" s="204" t="s">
        <v>304</v>
      </c>
      <c r="AW53" s="666"/>
      <c r="AX53" s="669"/>
      <c r="AY53" s="91"/>
      <c r="AZ53" s="91"/>
      <c r="BA53" s="115"/>
    </row>
    <row r="54" spans="2:53" s="97" customFormat="1" ht="12" customHeight="1" x14ac:dyDescent="0.2">
      <c r="D54" s="645" t="s">
        <v>63</v>
      </c>
      <c r="E54" s="700" t="s">
        <v>49</v>
      </c>
      <c r="F54" s="701"/>
      <c r="G54" s="701"/>
      <c r="H54" s="701"/>
      <c r="I54" s="701"/>
      <c r="J54" s="701"/>
      <c r="K54" s="701"/>
      <c r="L54" s="701"/>
      <c r="M54" s="701"/>
      <c r="N54" s="701"/>
      <c r="O54" s="701"/>
      <c r="P54" s="701"/>
      <c r="Q54" s="701"/>
      <c r="R54" s="701"/>
      <c r="S54" s="701"/>
      <c r="T54" s="702"/>
      <c r="AI54" s="409"/>
      <c r="AJ54" s="410"/>
      <c r="AK54" s="410"/>
      <c r="AL54" s="410"/>
      <c r="AM54" s="411"/>
      <c r="AN54" s="605"/>
      <c r="AO54" s="608"/>
      <c r="AP54" s="213" t="s">
        <v>302</v>
      </c>
      <c r="AQ54" s="675"/>
      <c r="AR54" s="131">
        <v>21</v>
      </c>
      <c r="AS54" s="131" t="s">
        <v>18</v>
      </c>
      <c r="AT54" s="131">
        <v>11</v>
      </c>
      <c r="AU54" s="611"/>
      <c r="AV54" s="204" t="s">
        <v>308</v>
      </c>
      <c r="AW54" s="666"/>
      <c r="AX54" s="669"/>
      <c r="AY54" s="91"/>
      <c r="AZ54" s="91"/>
      <c r="BA54" s="115"/>
    </row>
    <row r="55" spans="2:53" s="97" customFormat="1" ht="12" customHeight="1" thickBot="1" x14ac:dyDescent="0.25">
      <c r="D55" s="646"/>
      <c r="E55" s="703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704"/>
      <c r="AI55" s="412"/>
      <c r="AJ55" s="413"/>
      <c r="AK55" s="413"/>
      <c r="AL55" s="413"/>
      <c r="AM55" s="414"/>
      <c r="AN55" s="606"/>
      <c r="AO55" s="609"/>
      <c r="AP55" s="215"/>
      <c r="AQ55" s="677"/>
      <c r="AR55" s="137"/>
      <c r="AS55" s="137" t="s">
        <v>18</v>
      </c>
      <c r="AT55" s="137"/>
      <c r="AU55" s="672"/>
      <c r="AV55" s="181"/>
      <c r="AW55" s="667"/>
      <c r="AX55" s="670"/>
      <c r="AY55" s="91"/>
      <c r="AZ55" s="91"/>
      <c r="BA55" s="115"/>
    </row>
    <row r="56" spans="2:53" s="97" customFormat="1" ht="12" customHeight="1" x14ac:dyDescent="0.2">
      <c r="D56" s="645" t="s">
        <v>64</v>
      </c>
      <c r="E56" s="700" t="s">
        <v>157</v>
      </c>
      <c r="F56" s="701"/>
      <c r="G56" s="701"/>
      <c r="H56" s="701"/>
      <c r="I56" s="701"/>
      <c r="J56" s="701"/>
      <c r="K56" s="701"/>
      <c r="L56" s="701"/>
      <c r="M56" s="701"/>
      <c r="N56" s="701"/>
      <c r="O56" s="701"/>
      <c r="P56" s="701"/>
      <c r="Q56" s="701"/>
      <c r="R56" s="701"/>
      <c r="S56" s="701"/>
      <c r="T56" s="702"/>
      <c r="AI56" s="406" t="s">
        <v>177</v>
      </c>
      <c r="AJ56" s="407"/>
      <c r="AK56" s="407"/>
      <c r="AL56" s="407"/>
      <c r="AM56" s="408"/>
      <c r="AN56" s="604" t="s">
        <v>272</v>
      </c>
      <c r="AO56" s="607">
        <v>2</v>
      </c>
      <c r="AP56" s="203" t="s">
        <v>281</v>
      </c>
      <c r="AQ56" s="610">
        <v>2</v>
      </c>
      <c r="AR56" s="129">
        <v>16</v>
      </c>
      <c r="AS56" s="129" t="s">
        <v>18</v>
      </c>
      <c r="AT56" s="129">
        <v>21</v>
      </c>
      <c r="AU56" s="610">
        <v>1</v>
      </c>
      <c r="AV56" s="203" t="s">
        <v>311</v>
      </c>
      <c r="AW56" s="665">
        <v>1</v>
      </c>
      <c r="AX56" s="668" t="s">
        <v>47</v>
      </c>
    </row>
    <row r="57" spans="2:53" s="97" customFormat="1" ht="12" customHeight="1" x14ac:dyDescent="0.2">
      <c r="D57" s="646"/>
      <c r="E57" s="703"/>
      <c r="F57" s="415"/>
      <c r="G57" s="415"/>
      <c r="H57" s="415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5"/>
      <c r="T57" s="704"/>
      <c r="AI57" s="409"/>
      <c r="AJ57" s="410"/>
      <c r="AK57" s="410"/>
      <c r="AL57" s="410"/>
      <c r="AM57" s="411"/>
      <c r="AN57" s="605"/>
      <c r="AO57" s="608"/>
      <c r="AP57" s="204" t="s">
        <v>283</v>
      </c>
      <c r="AQ57" s="611"/>
      <c r="AR57" s="131">
        <v>21</v>
      </c>
      <c r="AS57" s="131" t="s">
        <v>18</v>
      </c>
      <c r="AT57" s="131">
        <v>11</v>
      </c>
      <c r="AU57" s="611"/>
      <c r="AV57" s="237" t="s">
        <v>313</v>
      </c>
      <c r="AW57" s="666"/>
      <c r="AX57" s="669"/>
    </row>
    <row r="58" spans="2:53" s="97" customFormat="1" ht="12" customHeight="1" x14ac:dyDescent="0.2">
      <c r="AI58" s="409"/>
      <c r="AJ58" s="410"/>
      <c r="AK58" s="410"/>
      <c r="AL58" s="410"/>
      <c r="AM58" s="411"/>
      <c r="AN58" s="605"/>
      <c r="AO58" s="608"/>
      <c r="AP58" s="205"/>
      <c r="AQ58" s="612"/>
      <c r="AR58" s="132">
        <v>21</v>
      </c>
      <c r="AS58" s="132" t="s">
        <v>18</v>
      </c>
      <c r="AT58" s="132">
        <v>13</v>
      </c>
      <c r="AU58" s="612"/>
      <c r="AV58" s="205"/>
      <c r="AW58" s="666"/>
      <c r="AX58" s="669"/>
    </row>
    <row r="59" spans="2:53" s="97" customFormat="1" ht="12" customHeight="1" x14ac:dyDescent="0.2">
      <c r="C59" s="620" t="s">
        <v>203</v>
      </c>
      <c r="D59" s="620"/>
      <c r="AI59" s="409"/>
      <c r="AJ59" s="410"/>
      <c r="AK59" s="410"/>
      <c r="AL59" s="410"/>
      <c r="AM59" s="411"/>
      <c r="AN59" s="605"/>
      <c r="AO59" s="608"/>
      <c r="AP59" s="206" t="s">
        <v>41</v>
      </c>
      <c r="AQ59" s="671">
        <v>2</v>
      </c>
      <c r="AR59" s="133">
        <v>21</v>
      </c>
      <c r="AS59" s="133" t="s">
        <v>18</v>
      </c>
      <c r="AT59" s="133">
        <v>14</v>
      </c>
      <c r="AU59" s="671">
        <v>1</v>
      </c>
      <c r="AV59" s="209" t="s">
        <v>232</v>
      </c>
      <c r="AW59" s="666"/>
      <c r="AX59" s="669"/>
    </row>
    <row r="60" spans="2:53" s="97" customFormat="1" ht="12" customHeight="1" thickBot="1" x14ac:dyDescent="0.25">
      <c r="C60" s="621"/>
      <c r="D60" s="621"/>
      <c r="AI60" s="409"/>
      <c r="AJ60" s="410"/>
      <c r="AK60" s="410"/>
      <c r="AL60" s="410"/>
      <c r="AM60" s="411"/>
      <c r="AN60" s="605"/>
      <c r="AO60" s="608"/>
      <c r="AP60" s="207" t="s">
        <v>286</v>
      </c>
      <c r="AQ60" s="611"/>
      <c r="AR60" s="131">
        <v>18</v>
      </c>
      <c r="AS60" s="131" t="s">
        <v>18</v>
      </c>
      <c r="AT60" s="131">
        <v>21</v>
      </c>
      <c r="AU60" s="611"/>
      <c r="AV60" s="204" t="s">
        <v>319</v>
      </c>
      <c r="AW60" s="666"/>
      <c r="AX60" s="669"/>
    </row>
    <row r="61" spans="2:53" s="97" customFormat="1" ht="12" customHeight="1" thickTop="1" thickBot="1" x14ac:dyDescent="0.25">
      <c r="B61" s="91"/>
      <c r="C61" s="698" t="s">
        <v>50</v>
      </c>
      <c r="D61" s="699"/>
      <c r="E61" s="118" t="s">
        <v>175</v>
      </c>
      <c r="F61" s="116"/>
      <c r="G61" s="116"/>
      <c r="H61" s="116"/>
      <c r="I61" s="116"/>
      <c r="J61" s="116"/>
      <c r="K61" s="119"/>
      <c r="L61" s="116" t="s">
        <v>51</v>
      </c>
      <c r="M61" s="116"/>
      <c r="N61" s="116"/>
      <c r="O61" s="120"/>
      <c r="P61" s="116"/>
      <c r="Q61" s="120"/>
      <c r="R61" s="116"/>
      <c r="S61" s="116"/>
      <c r="T61" s="116"/>
      <c r="U61" s="116"/>
      <c r="V61" s="116"/>
      <c r="W61" s="116"/>
      <c r="X61" s="116"/>
      <c r="Y61" s="116"/>
      <c r="Z61" s="117"/>
      <c r="AI61" s="409"/>
      <c r="AJ61" s="410"/>
      <c r="AK61" s="410"/>
      <c r="AL61" s="410"/>
      <c r="AM61" s="411"/>
      <c r="AN61" s="605"/>
      <c r="AO61" s="608"/>
      <c r="AP61" s="208"/>
      <c r="AQ61" s="612"/>
      <c r="AR61" s="132">
        <v>21</v>
      </c>
      <c r="AS61" s="132" t="s">
        <v>18</v>
      </c>
      <c r="AT61" s="132">
        <v>14</v>
      </c>
      <c r="AU61" s="612"/>
      <c r="AV61" s="211"/>
      <c r="AW61" s="666"/>
      <c r="AX61" s="669"/>
    </row>
    <row r="62" spans="2:53" s="97" customFormat="1" ht="12" customHeight="1" thickTop="1" x14ac:dyDescent="0.2">
      <c r="B62" s="586" t="s">
        <v>52</v>
      </c>
      <c r="C62" s="599" t="s">
        <v>136</v>
      </c>
      <c r="D62" s="600"/>
      <c r="E62" s="601" t="s">
        <v>17</v>
      </c>
      <c r="F62" s="602"/>
      <c r="G62" s="603"/>
      <c r="H62" s="435" t="s">
        <v>41</v>
      </c>
      <c r="I62" s="436"/>
      <c r="J62" s="436"/>
      <c r="K62" s="619"/>
      <c r="L62" s="435" t="s">
        <v>282</v>
      </c>
      <c r="M62" s="436"/>
      <c r="N62" s="436"/>
      <c r="O62" s="436"/>
      <c r="P62" s="436"/>
      <c r="Q62" s="436" t="s">
        <v>284</v>
      </c>
      <c r="R62" s="436"/>
      <c r="S62" s="436"/>
      <c r="T62" s="436"/>
      <c r="U62" s="436"/>
      <c r="V62" s="436" t="s">
        <v>293</v>
      </c>
      <c r="W62" s="436"/>
      <c r="X62" s="436"/>
      <c r="Y62" s="436"/>
      <c r="Z62" s="463"/>
      <c r="AI62" s="409"/>
      <c r="AJ62" s="410"/>
      <c r="AK62" s="410"/>
      <c r="AL62" s="410"/>
      <c r="AM62" s="411"/>
      <c r="AN62" s="605"/>
      <c r="AO62" s="608"/>
      <c r="AP62" s="204" t="s">
        <v>292</v>
      </c>
      <c r="AQ62" s="671">
        <v>0</v>
      </c>
      <c r="AR62" s="131">
        <v>11</v>
      </c>
      <c r="AS62" s="131" t="s">
        <v>18</v>
      </c>
      <c r="AT62" s="131">
        <v>21</v>
      </c>
      <c r="AU62" s="671">
        <v>2</v>
      </c>
      <c r="AV62" s="204" t="s">
        <v>317</v>
      </c>
      <c r="AW62" s="666"/>
      <c r="AX62" s="669"/>
    </row>
    <row r="63" spans="2:53" s="97" customFormat="1" ht="12" customHeight="1" x14ac:dyDescent="0.2">
      <c r="B63" s="587"/>
      <c r="C63" s="574"/>
      <c r="D63" s="575"/>
      <c r="E63" s="579"/>
      <c r="F63" s="580"/>
      <c r="G63" s="581"/>
      <c r="H63" s="583"/>
      <c r="I63" s="584"/>
      <c r="J63" s="584"/>
      <c r="K63" s="585"/>
      <c r="L63" s="431" t="s">
        <v>285</v>
      </c>
      <c r="M63" s="432"/>
      <c r="N63" s="432"/>
      <c r="O63" s="432"/>
      <c r="P63" s="432"/>
      <c r="Q63" s="432" t="s">
        <v>287</v>
      </c>
      <c r="R63" s="432"/>
      <c r="S63" s="432"/>
      <c r="T63" s="432"/>
      <c r="U63" s="432"/>
      <c r="V63" s="432"/>
      <c r="W63" s="432"/>
      <c r="X63" s="432"/>
      <c r="Y63" s="432"/>
      <c r="Z63" s="454"/>
      <c r="AI63" s="409"/>
      <c r="AJ63" s="410"/>
      <c r="AK63" s="410"/>
      <c r="AL63" s="410"/>
      <c r="AM63" s="411"/>
      <c r="AN63" s="605"/>
      <c r="AO63" s="608"/>
      <c r="AP63" s="204" t="s">
        <v>286</v>
      </c>
      <c r="AQ63" s="611"/>
      <c r="AR63" s="131">
        <v>12</v>
      </c>
      <c r="AS63" s="131" t="s">
        <v>18</v>
      </c>
      <c r="AT63" s="131">
        <v>21</v>
      </c>
      <c r="AU63" s="611"/>
      <c r="AV63" s="237" t="s">
        <v>315</v>
      </c>
      <c r="AW63" s="666"/>
      <c r="AX63" s="669"/>
    </row>
    <row r="64" spans="2:53" s="97" customFormat="1" ht="12" customHeight="1" thickBot="1" x14ac:dyDescent="0.25">
      <c r="B64" s="587"/>
      <c r="C64" s="529" t="s">
        <v>137</v>
      </c>
      <c r="D64" s="530"/>
      <c r="E64" s="576" t="s">
        <v>16</v>
      </c>
      <c r="F64" s="577"/>
      <c r="G64" s="578"/>
      <c r="H64" s="437" t="s">
        <v>40</v>
      </c>
      <c r="I64" s="438"/>
      <c r="J64" s="438"/>
      <c r="K64" s="582"/>
      <c r="L64" s="437" t="s">
        <v>289</v>
      </c>
      <c r="M64" s="438"/>
      <c r="N64" s="438"/>
      <c r="O64" s="438"/>
      <c r="P64" s="438"/>
      <c r="Q64" s="438" t="s">
        <v>291</v>
      </c>
      <c r="R64" s="438"/>
      <c r="S64" s="438"/>
      <c r="T64" s="438"/>
      <c r="U64" s="438"/>
      <c r="V64" s="438"/>
      <c r="W64" s="438"/>
      <c r="X64" s="438"/>
      <c r="Y64" s="438"/>
      <c r="Z64" s="455"/>
      <c r="AI64" s="412"/>
      <c r="AJ64" s="413"/>
      <c r="AK64" s="413"/>
      <c r="AL64" s="413"/>
      <c r="AM64" s="414"/>
      <c r="AN64" s="606"/>
      <c r="AO64" s="609"/>
      <c r="AP64" s="181"/>
      <c r="AQ64" s="672"/>
      <c r="AR64" s="137"/>
      <c r="AS64" s="137" t="s">
        <v>18</v>
      </c>
      <c r="AT64" s="137"/>
      <c r="AU64" s="672"/>
      <c r="AV64" s="181"/>
      <c r="AW64" s="667"/>
      <c r="AX64" s="670"/>
    </row>
    <row r="65" spans="2:64" s="97" customFormat="1" ht="12" customHeight="1" x14ac:dyDescent="0.2">
      <c r="B65" s="587"/>
      <c r="C65" s="574"/>
      <c r="D65" s="575"/>
      <c r="E65" s="579"/>
      <c r="F65" s="580"/>
      <c r="G65" s="581"/>
      <c r="H65" s="583"/>
      <c r="I65" s="584"/>
      <c r="J65" s="584"/>
      <c r="K65" s="585"/>
      <c r="L65" s="431" t="s">
        <v>296</v>
      </c>
      <c r="M65" s="432"/>
      <c r="N65" s="432"/>
      <c r="O65" s="432"/>
      <c r="P65" s="432"/>
      <c r="Q65" s="432" t="s">
        <v>295</v>
      </c>
      <c r="R65" s="432"/>
      <c r="S65" s="432"/>
      <c r="T65" s="432"/>
      <c r="U65" s="432"/>
      <c r="V65" s="432"/>
      <c r="W65" s="432"/>
      <c r="X65" s="432"/>
      <c r="Y65" s="432"/>
      <c r="Z65" s="454"/>
      <c r="AI65" s="406" t="s">
        <v>178</v>
      </c>
      <c r="AJ65" s="407"/>
      <c r="AK65" s="407"/>
      <c r="AL65" s="407"/>
      <c r="AM65" s="408"/>
      <c r="AN65" s="604" t="s">
        <v>49</v>
      </c>
      <c r="AO65" s="607">
        <v>3</v>
      </c>
      <c r="AP65" s="203" t="s">
        <v>294</v>
      </c>
      <c r="AQ65" s="610">
        <v>2</v>
      </c>
      <c r="AR65" s="129">
        <v>21</v>
      </c>
      <c r="AS65" s="129" t="s">
        <v>18</v>
      </c>
      <c r="AT65" s="129">
        <v>16</v>
      </c>
      <c r="AU65" s="610">
        <v>0</v>
      </c>
      <c r="AV65" s="238" t="s">
        <v>328</v>
      </c>
      <c r="AW65" s="665">
        <v>0</v>
      </c>
      <c r="AX65" s="668" t="s">
        <v>48</v>
      </c>
    </row>
    <row r="66" spans="2:64" s="97" customFormat="1" ht="12" customHeight="1" x14ac:dyDescent="0.2">
      <c r="B66" s="587"/>
      <c r="C66" s="529" t="s">
        <v>138</v>
      </c>
      <c r="D66" s="530"/>
      <c r="E66" s="576" t="s">
        <v>55</v>
      </c>
      <c r="F66" s="577"/>
      <c r="G66" s="578"/>
      <c r="H66" s="437" t="s">
        <v>54</v>
      </c>
      <c r="I66" s="438"/>
      <c r="J66" s="438"/>
      <c r="K66" s="582"/>
      <c r="L66" s="437" t="s">
        <v>298</v>
      </c>
      <c r="M66" s="438"/>
      <c r="N66" s="438"/>
      <c r="O66" s="438"/>
      <c r="P66" s="438"/>
      <c r="Q66" s="438" t="s">
        <v>300</v>
      </c>
      <c r="R66" s="438"/>
      <c r="S66" s="438"/>
      <c r="T66" s="438"/>
      <c r="U66" s="438"/>
      <c r="V66" s="438"/>
      <c r="W66" s="438"/>
      <c r="X66" s="438"/>
      <c r="Y66" s="438"/>
      <c r="Z66" s="455"/>
      <c r="AI66" s="409"/>
      <c r="AJ66" s="410"/>
      <c r="AK66" s="410"/>
      <c r="AL66" s="410"/>
      <c r="AM66" s="411"/>
      <c r="AN66" s="605"/>
      <c r="AO66" s="608"/>
      <c r="AP66" s="204" t="s">
        <v>288</v>
      </c>
      <c r="AQ66" s="611"/>
      <c r="AR66" s="131">
        <v>21</v>
      </c>
      <c r="AS66" s="131" t="s">
        <v>18</v>
      </c>
      <c r="AT66" s="131">
        <v>19</v>
      </c>
      <c r="AU66" s="611"/>
      <c r="AV66" s="239" t="s">
        <v>330</v>
      </c>
      <c r="AW66" s="666"/>
      <c r="AX66" s="669"/>
    </row>
    <row r="67" spans="2:64" s="97" customFormat="1" ht="12" customHeight="1" thickBot="1" x14ac:dyDescent="0.25">
      <c r="B67" s="588"/>
      <c r="C67" s="531"/>
      <c r="D67" s="532"/>
      <c r="E67" s="595"/>
      <c r="F67" s="596"/>
      <c r="G67" s="597"/>
      <c r="H67" s="459"/>
      <c r="I67" s="460"/>
      <c r="J67" s="460"/>
      <c r="K67" s="598"/>
      <c r="L67" s="433" t="s">
        <v>54</v>
      </c>
      <c r="M67" s="434"/>
      <c r="N67" s="434"/>
      <c r="O67" s="434"/>
      <c r="P67" s="434"/>
      <c r="Q67" s="434" t="s">
        <v>303</v>
      </c>
      <c r="R67" s="434"/>
      <c r="S67" s="434"/>
      <c r="T67" s="434"/>
      <c r="U67" s="434"/>
      <c r="V67" s="434"/>
      <c r="W67" s="434"/>
      <c r="X67" s="434"/>
      <c r="Y67" s="434"/>
      <c r="Z67" s="464"/>
      <c r="AI67" s="409"/>
      <c r="AJ67" s="410"/>
      <c r="AK67" s="410"/>
      <c r="AL67" s="410"/>
      <c r="AM67" s="411"/>
      <c r="AN67" s="605"/>
      <c r="AO67" s="608"/>
      <c r="AP67" s="205"/>
      <c r="AQ67" s="612"/>
      <c r="AR67" s="132"/>
      <c r="AS67" s="132" t="s">
        <v>18</v>
      </c>
      <c r="AT67" s="132"/>
      <c r="AU67" s="612"/>
      <c r="AV67" s="205"/>
      <c r="AW67" s="666"/>
      <c r="AX67" s="669"/>
    </row>
    <row r="68" spans="2:64" s="97" customFormat="1" ht="12" customHeight="1" thickTop="1" x14ac:dyDescent="0.2">
      <c r="B68" s="586" t="s">
        <v>53</v>
      </c>
      <c r="C68" s="599" t="s">
        <v>139</v>
      </c>
      <c r="D68" s="600"/>
      <c r="E68" s="601" t="s">
        <v>16</v>
      </c>
      <c r="F68" s="602"/>
      <c r="G68" s="603"/>
      <c r="H68" s="435" t="s">
        <v>58</v>
      </c>
      <c r="I68" s="436"/>
      <c r="J68" s="436"/>
      <c r="K68" s="619"/>
      <c r="L68" s="435" t="s">
        <v>307</v>
      </c>
      <c r="M68" s="436"/>
      <c r="N68" s="436"/>
      <c r="O68" s="436"/>
      <c r="P68" s="436"/>
      <c r="Q68" s="436" t="s">
        <v>309</v>
      </c>
      <c r="R68" s="436"/>
      <c r="S68" s="436"/>
      <c r="T68" s="436"/>
      <c r="U68" s="436"/>
      <c r="V68" s="436"/>
      <c r="W68" s="436"/>
      <c r="X68" s="436"/>
      <c r="Y68" s="436"/>
      <c r="Z68" s="463"/>
      <c r="AI68" s="409"/>
      <c r="AJ68" s="410"/>
      <c r="AK68" s="410"/>
      <c r="AL68" s="410"/>
      <c r="AM68" s="411"/>
      <c r="AN68" s="605"/>
      <c r="AO68" s="608"/>
      <c r="AP68" s="206" t="s">
        <v>40</v>
      </c>
      <c r="AQ68" s="671">
        <v>2</v>
      </c>
      <c r="AR68" s="133">
        <v>17</v>
      </c>
      <c r="AS68" s="133" t="s">
        <v>18</v>
      </c>
      <c r="AT68" s="133">
        <v>21</v>
      </c>
      <c r="AU68" s="671">
        <v>1</v>
      </c>
      <c r="AV68" s="240" t="s">
        <v>322</v>
      </c>
      <c r="AW68" s="666"/>
      <c r="AX68" s="669"/>
    </row>
    <row r="69" spans="2:64" s="97" customFormat="1" ht="12" customHeight="1" x14ac:dyDescent="0.2">
      <c r="B69" s="587"/>
      <c r="C69" s="574"/>
      <c r="D69" s="575"/>
      <c r="E69" s="579"/>
      <c r="F69" s="580"/>
      <c r="G69" s="581"/>
      <c r="H69" s="583"/>
      <c r="I69" s="584"/>
      <c r="J69" s="584"/>
      <c r="K69" s="585"/>
      <c r="L69" s="431" t="s">
        <v>305</v>
      </c>
      <c r="M69" s="432"/>
      <c r="N69" s="432"/>
      <c r="O69" s="432"/>
      <c r="P69" s="432"/>
      <c r="Q69" s="432" t="s">
        <v>58</v>
      </c>
      <c r="R69" s="432"/>
      <c r="S69" s="432"/>
      <c r="T69" s="432"/>
      <c r="U69" s="432"/>
      <c r="V69" s="432"/>
      <c r="W69" s="432"/>
      <c r="X69" s="432"/>
      <c r="Y69" s="432"/>
      <c r="Z69" s="454"/>
      <c r="AI69" s="409"/>
      <c r="AJ69" s="410"/>
      <c r="AK69" s="410"/>
      <c r="AL69" s="410"/>
      <c r="AM69" s="411"/>
      <c r="AN69" s="605"/>
      <c r="AO69" s="608"/>
      <c r="AP69" s="207" t="s">
        <v>290</v>
      </c>
      <c r="AQ69" s="611"/>
      <c r="AR69" s="131">
        <v>21</v>
      </c>
      <c r="AS69" s="131" t="s">
        <v>18</v>
      </c>
      <c r="AT69" s="131">
        <v>17</v>
      </c>
      <c r="AU69" s="611"/>
      <c r="AV69" s="241" t="s">
        <v>326</v>
      </c>
      <c r="AW69" s="666"/>
      <c r="AX69" s="669"/>
    </row>
    <row r="70" spans="2:64" ht="12" customHeight="1" x14ac:dyDescent="0.2">
      <c r="B70" s="587"/>
      <c r="C70" s="529" t="s">
        <v>274</v>
      </c>
      <c r="D70" s="530"/>
      <c r="E70" s="576" t="s">
        <v>16</v>
      </c>
      <c r="F70" s="577"/>
      <c r="G70" s="578"/>
      <c r="H70" s="437" t="s">
        <v>41</v>
      </c>
      <c r="I70" s="438"/>
      <c r="J70" s="438"/>
      <c r="K70" s="582"/>
      <c r="L70" s="437" t="s">
        <v>312</v>
      </c>
      <c r="M70" s="438"/>
      <c r="N70" s="438"/>
      <c r="O70" s="438"/>
      <c r="P70" s="438"/>
      <c r="Q70" s="438" t="s">
        <v>314</v>
      </c>
      <c r="R70" s="438"/>
      <c r="S70" s="438"/>
      <c r="T70" s="438"/>
      <c r="U70" s="438"/>
      <c r="V70" s="438" t="s">
        <v>316</v>
      </c>
      <c r="W70" s="438"/>
      <c r="X70" s="438"/>
      <c r="Y70" s="438"/>
      <c r="Z70" s="455"/>
      <c r="AC70" s="97"/>
      <c r="AI70" s="409"/>
      <c r="AJ70" s="410"/>
      <c r="AK70" s="410"/>
      <c r="AL70" s="410"/>
      <c r="AM70" s="411"/>
      <c r="AN70" s="605"/>
      <c r="AO70" s="608"/>
      <c r="AP70" s="208"/>
      <c r="AQ70" s="612"/>
      <c r="AR70" s="132">
        <v>21</v>
      </c>
      <c r="AS70" s="132" t="s">
        <v>18</v>
      </c>
      <c r="AT70" s="132">
        <v>20</v>
      </c>
      <c r="AU70" s="612"/>
      <c r="AV70" s="211"/>
      <c r="AW70" s="666"/>
      <c r="AX70" s="669"/>
      <c r="AY70" s="97"/>
      <c r="AZ70" s="97"/>
    </row>
    <row r="71" spans="2:64" ht="12" customHeight="1" x14ac:dyDescent="0.2">
      <c r="B71" s="587"/>
      <c r="C71" s="574"/>
      <c r="D71" s="575"/>
      <c r="E71" s="579"/>
      <c r="F71" s="580"/>
      <c r="G71" s="581"/>
      <c r="H71" s="583"/>
      <c r="I71" s="584"/>
      <c r="J71" s="584"/>
      <c r="K71" s="585"/>
      <c r="L71" s="456" t="s">
        <v>318</v>
      </c>
      <c r="M71" s="457"/>
      <c r="N71" s="457"/>
      <c r="O71" s="457"/>
      <c r="P71" s="457"/>
      <c r="Q71" s="457" t="s">
        <v>320</v>
      </c>
      <c r="R71" s="457"/>
      <c r="S71" s="457"/>
      <c r="T71" s="457"/>
      <c r="U71" s="457"/>
      <c r="V71" s="457" t="s">
        <v>232</v>
      </c>
      <c r="W71" s="457"/>
      <c r="X71" s="457"/>
      <c r="Y71" s="457"/>
      <c r="Z71" s="458"/>
      <c r="AI71" s="409"/>
      <c r="AJ71" s="410"/>
      <c r="AK71" s="410"/>
      <c r="AL71" s="410"/>
      <c r="AM71" s="411"/>
      <c r="AN71" s="605"/>
      <c r="AO71" s="608"/>
      <c r="AP71" s="204" t="s">
        <v>288</v>
      </c>
      <c r="AQ71" s="671">
        <v>2</v>
      </c>
      <c r="AR71" s="131">
        <v>21</v>
      </c>
      <c r="AS71" s="131" t="s">
        <v>18</v>
      </c>
      <c r="AT71" s="131">
        <v>17</v>
      </c>
      <c r="AU71" s="671">
        <v>1</v>
      </c>
      <c r="AV71" s="237" t="s">
        <v>321</v>
      </c>
      <c r="AW71" s="666"/>
      <c r="AX71" s="669"/>
    </row>
    <row r="72" spans="2:64" ht="12" customHeight="1" x14ac:dyDescent="0.2">
      <c r="B72" s="587"/>
      <c r="C72" s="529" t="s">
        <v>140</v>
      </c>
      <c r="D72" s="530"/>
      <c r="E72" s="576" t="s">
        <v>56</v>
      </c>
      <c r="F72" s="577"/>
      <c r="G72" s="578"/>
      <c r="H72" s="437" t="s">
        <v>57</v>
      </c>
      <c r="I72" s="438"/>
      <c r="J72" s="438"/>
      <c r="K72" s="582"/>
      <c r="L72" s="437" t="s">
        <v>57</v>
      </c>
      <c r="M72" s="438"/>
      <c r="N72" s="438"/>
      <c r="O72" s="438"/>
      <c r="P72" s="438"/>
      <c r="Q72" s="438" t="s">
        <v>323</v>
      </c>
      <c r="R72" s="438"/>
      <c r="S72" s="438"/>
      <c r="T72" s="438"/>
      <c r="U72" s="438"/>
      <c r="V72" s="438" t="s">
        <v>325</v>
      </c>
      <c r="W72" s="438"/>
      <c r="X72" s="438"/>
      <c r="Y72" s="438"/>
      <c r="Z72" s="455"/>
      <c r="AI72" s="409"/>
      <c r="AJ72" s="410"/>
      <c r="AK72" s="410"/>
      <c r="AL72" s="410"/>
      <c r="AM72" s="411"/>
      <c r="AN72" s="605"/>
      <c r="AO72" s="608"/>
      <c r="AP72" s="204" t="s">
        <v>40</v>
      </c>
      <c r="AQ72" s="611"/>
      <c r="AR72" s="131">
        <v>16</v>
      </c>
      <c r="AS72" s="131" t="s">
        <v>18</v>
      </c>
      <c r="AT72" s="131">
        <v>21</v>
      </c>
      <c r="AU72" s="611"/>
      <c r="AV72" s="237" t="s">
        <v>324</v>
      </c>
      <c r="AW72" s="666"/>
      <c r="AX72" s="669"/>
    </row>
    <row r="73" spans="2:64" ht="12" customHeight="1" thickBot="1" x14ac:dyDescent="0.25">
      <c r="B73" s="588"/>
      <c r="C73" s="531"/>
      <c r="D73" s="532"/>
      <c r="E73" s="595"/>
      <c r="F73" s="596"/>
      <c r="G73" s="597"/>
      <c r="H73" s="459"/>
      <c r="I73" s="460"/>
      <c r="J73" s="460"/>
      <c r="K73" s="598"/>
      <c r="L73" s="465" t="s">
        <v>327</v>
      </c>
      <c r="M73" s="461"/>
      <c r="N73" s="461"/>
      <c r="O73" s="461"/>
      <c r="P73" s="461"/>
      <c r="Q73" s="461" t="s">
        <v>329</v>
      </c>
      <c r="R73" s="461"/>
      <c r="S73" s="461"/>
      <c r="T73" s="461"/>
      <c r="U73" s="461"/>
      <c r="V73" s="461" t="s">
        <v>331</v>
      </c>
      <c r="W73" s="461"/>
      <c r="X73" s="461"/>
      <c r="Y73" s="461"/>
      <c r="Z73" s="462"/>
      <c r="AI73" s="412"/>
      <c r="AJ73" s="413"/>
      <c r="AK73" s="413"/>
      <c r="AL73" s="413"/>
      <c r="AM73" s="414"/>
      <c r="AN73" s="606"/>
      <c r="AO73" s="609"/>
      <c r="AP73" s="181"/>
      <c r="AQ73" s="672"/>
      <c r="AR73" s="137">
        <v>21</v>
      </c>
      <c r="AS73" s="137" t="s">
        <v>18</v>
      </c>
      <c r="AT73" s="137">
        <v>18</v>
      </c>
      <c r="AU73" s="672"/>
      <c r="AV73" s="181"/>
      <c r="AW73" s="667"/>
      <c r="AX73" s="670"/>
    </row>
    <row r="74" spans="2:64" ht="12" customHeight="1" thickTop="1" x14ac:dyDescent="0.2"/>
    <row r="75" spans="2:64" ht="12" customHeight="1" x14ac:dyDescent="0.2"/>
    <row r="76" spans="2:64" ht="12" customHeight="1" x14ac:dyDescent="0.2">
      <c r="B76" s="91"/>
      <c r="C76" s="92"/>
      <c r="D76" s="94"/>
      <c r="E76" s="94"/>
      <c r="F76" s="94"/>
      <c r="G76" s="94"/>
      <c r="H76" s="94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0"/>
      <c r="T76" s="91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V76" s="91"/>
      <c r="AW76" s="91"/>
      <c r="AX76" s="91"/>
      <c r="AY76" s="91"/>
      <c r="AZ76" s="91"/>
      <c r="BA76" s="91"/>
      <c r="BB76" s="91"/>
      <c r="BC76" s="91"/>
      <c r="BD76" s="91"/>
      <c r="BE76" s="91"/>
    </row>
    <row r="77" spans="2:64" ht="12" customHeight="1" x14ac:dyDescent="0.2">
      <c r="B77" s="91"/>
      <c r="C77" s="638" t="s">
        <v>33</v>
      </c>
      <c r="D77" s="638"/>
      <c r="E77" s="94"/>
      <c r="F77" s="94"/>
      <c r="G77" s="94"/>
      <c r="H77" s="94"/>
      <c r="I77" s="644" t="s">
        <v>135</v>
      </c>
      <c r="J77" s="644"/>
      <c r="K77" s="644"/>
      <c r="L77" s="644"/>
      <c r="M77" s="644"/>
      <c r="N77" s="644"/>
      <c r="O77" s="644"/>
      <c r="P77" s="644"/>
      <c r="Q77" s="644"/>
      <c r="R77" s="644"/>
      <c r="S77" s="644"/>
      <c r="T77" s="644"/>
      <c r="U77" s="644"/>
      <c r="V77" s="644"/>
      <c r="W77" s="644"/>
      <c r="X77" s="644"/>
      <c r="Y77" s="644"/>
      <c r="Z77" s="644"/>
      <c r="AA77" s="644"/>
      <c r="AB77" s="644"/>
      <c r="AC77" s="644"/>
      <c r="AD77" s="106"/>
      <c r="AE77" s="106"/>
      <c r="AF77" s="106"/>
      <c r="AG77" s="106"/>
      <c r="AH77" s="106"/>
      <c r="AI77" s="106"/>
      <c r="AJ77" s="106"/>
      <c r="AK77" s="106"/>
      <c r="AL77" s="106"/>
    </row>
    <row r="78" spans="2:64" ht="12" customHeight="1" thickBot="1" x14ac:dyDescent="0.25">
      <c r="B78" s="91"/>
      <c r="C78" s="638"/>
      <c r="D78" s="638"/>
      <c r="E78" s="94"/>
      <c r="F78" s="94"/>
      <c r="G78" s="94"/>
      <c r="H78" s="94"/>
      <c r="I78" s="644"/>
      <c r="J78" s="644"/>
      <c r="K78" s="644"/>
      <c r="L78" s="644"/>
      <c r="M78" s="644"/>
      <c r="N78" s="644"/>
      <c r="O78" s="644"/>
      <c r="P78" s="644"/>
      <c r="Q78" s="644"/>
      <c r="R78" s="644"/>
      <c r="S78" s="644"/>
      <c r="T78" s="644"/>
      <c r="U78" s="644"/>
      <c r="V78" s="644"/>
      <c r="W78" s="644"/>
      <c r="X78" s="644"/>
      <c r="Y78" s="644"/>
      <c r="Z78" s="644"/>
      <c r="AA78" s="644"/>
      <c r="AB78" s="644"/>
      <c r="AC78" s="644"/>
      <c r="AD78" s="106"/>
      <c r="AE78" s="106"/>
      <c r="AF78" s="106"/>
      <c r="AG78" s="106"/>
      <c r="AH78" s="106"/>
      <c r="AI78" s="106"/>
      <c r="AJ78" s="106"/>
      <c r="AK78" s="106"/>
      <c r="AL78" s="106"/>
      <c r="AR78" s="89"/>
      <c r="AS78" s="89"/>
      <c r="AT78" s="89"/>
      <c r="AU78" s="89"/>
    </row>
    <row r="79" spans="2:64" ht="12" customHeight="1" thickBot="1" x14ac:dyDescent="0.25">
      <c r="B79" s="91"/>
      <c r="C79" s="638"/>
      <c r="D79" s="638"/>
      <c r="E79" s="94"/>
      <c r="F79" s="94"/>
      <c r="G79" s="94"/>
      <c r="H79" s="94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50"/>
      <c r="AN79" s="647" t="s">
        <v>50</v>
      </c>
      <c r="AO79" s="649" t="s">
        <v>173</v>
      </c>
      <c r="AP79" s="651" t="s">
        <v>149</v>
      </c>
      <c r="AQ79" s="653" t="s">
        <v>174</v>
      </c>
      <c r="AR79" s="651" t="s">
        <v>148</v>
      </c>
      <c r="AS79" s="651"/>
      <c r="AT79" s="651"/>
      <c r="AU79" s="653" t="s">
        <v>174</v>
      </c>
      <c r="AV79" s="651" t="s">
        <v>149</v>
      </c>
      <c r="AW79" s="649" t="s">
        <v>173</v>
      </c>
      <c r="AX79" s="489" t="s">
        <v>50</v>
      </c>
      <c r="BA79" s="138"/>
      <c r="BB79" s="655" t="s">
        <v>50</v>
      </c>
      <c r="BC79" s="657" t="s">
        <v>173</v>
      </c>
      <c r="BD79" s="659" t="s">
        <v>149</v>
      </c>
      <c r="BE79" s="661" t="s">
        <v>174</v>
      </c>
      <c r="BF79" s="659" t="s">
        <v>148</v>
      </c>
      <c r="BG79" s="659"/>
      <c r="BH79" s="659"/>
      <c r="BI79" s="661" t="s">
        <v>174</v>
      </c>
      <c r="BJ79" s="659" t="s">
        <v>149</v>
      </c>
      <c r="BK79" s="657" t="s">
        <v>173</v>
      </c>
      <c r="BL79" s="663" t="s">
        <v>50</v>
      </c>
    </row>
    <row r="80" spans="2:64" ht="12" customHeight="1" thickBot="1" x14ac:dyDescent="0.2">
      <c r="B80" s="91"/>
      <c r="C80" s="559" t="s">
        <v>34</v>
      </c>
      <c r="D80" s="560"/>
      <c r="E80" s="625" t="s">
        <v>215</v>
      </c>
      <c r="F80" s="564"/>
      <c r="G80" s="564"/>
      <c r="H80" s="533"/>
      <c r="I80" s="568" t="s">
        <v>78</v>
      </c>
      <c r="J80" s="564"/>
      <c r="K80" s="564"/>
      <c r="L80" s="533"/>
      <c r="M80" s="568" t="s">
        <v>79</v>
      </c>
      <c r="N80" s="564"/>
      <c r="O80" s="564"/>
      <c r="P80" s="551"/>
      <c r="Q80" s="543" t="s">
        <v>6</v>
      </c>
      <c r="R80" s="544"/>
      <c r="S80" s="544"/>
      <c r="T80" s="545"/>
      <c r="U80" s="9"/>
      <c r="V80" s="546" t="s">
        <v>8</v>
      </c>
      <c r="W80" s="547"/>
      <c r="X80" s="548" t="s">
        <v>164</v>
      </c>
      <c r="Y80" s="549"/>
      <c r="Z80" s="550"/>
      <c r="AA80" s="10" t="s">
        <v>9</v>
      </c>
      <c r="AB80" s="11"/>
      <c r="AC80" s="12"/>
      <c r="AD80" s="96"/>
      <c r="AE80" s="96"/>
      <c r="AM80" s="151"/>
      <c r="AN80" s="648"/>
      <c r="AO80" s="650"/>
      <c r="AP80" s="652"/>
      <c r="AQ80" s="654"/>
      <c r="AR80" s="652"/>
      <c r="AS80" s="652"/>
      <c r="AT80" s="652"/>
      <c r="AU80" s="654"/>
      <c r="AV80" s="652"/>
      <c r="AW80" s="650"/>
      <c r="AX80" s="490"/>
      <c r="BA80" s="139"/>
      <c r="BB80" s="656"/>
      <c r="BC80" s="658"/>
      <c r="BD80" s="660"/>
      <c r="BE80" s="662"/>
      <c r="BF80" s="660"/>
      <c r="BG80" s="660"/>
      <c r="BH80" s="660"/>
      <c r="BI80" s="662"/>
      <c r="BJ80" s="660"/>
      <c r="BK80" s="658"/>
      <c r="BL80" s="664"/>
    </row>
    <row r="81" spans="2:64" ht="12" customHeight="1" thickBot="1" x14ac:dyDescent="0.2">
      <c r="B81" s="91"/>
      <c r="C81" s="561"/>
      <c r="D81" s="562"/>
      <c r="E81" s="565"/>
      <c r="F81" s="566"/>
      <c r="G81" s="566"/>
      <c r="H81" s="567"/>
      <c r="I81" s="569"/>
      <c r="J81" s="566"/>
      <c r="K81" s="566"/>
      <c r="L81" s="567"/>
      <c r="M81" s="569"/>
      <c r="N81" s="566"/>
      <c r="O81" s="566"/>
      <c r="P81" s="571"/>
      <c r="Q81" s="534" t="s">
        <v>7</v>
      </c>
      <c r="R81" s="535"/>
      <c r="S81" s="535"/>
      <c r="T81" s="536"/>
      <c r="U81" s="9"/>
      <c r="V81" s="7" t="s">
        <v>10</v>
      </c>
      <c r="W81" s="3" t="s">
        <v>11</v>
      </c>
      <c r="X81" s="7" t="s">
        <v>5</v>
      </c>
      <c r="Y81" s="3" t="s">
        <v>12</v>
      </c>
      <c r="Z81" s="4" t="s">
        <v>13</v>
      </c>
      <c r="AA81" s="3" t="s">
        <v>5</v>
      </c>
      <c r="AB81" s="3" t="s">
        <v>12</v>
      </c>
      <c r="AC81" s="4" t="s">
        <v>13</v>
      </c>
      <c r="AD81" s="96"/>
      <c r="AE81" s="96"/>
      <c r="AM81" s="152"/>
      <c r="AN81" s="472" t="s">
        <v>65</v>
      </c>
      <c r="AO81" s="475">
        <v>0</v>
      </c>
      <c r="AP81" s="223" t="s">
        <v>180</v>
      </c>
      <c r="AQ81" s="478">
        <v>0</v>
      </c>
      <c r="AR81" s="153">
        <v>12</v>
      </c>
      <c r="AS81" s="153" t="s">
        <v>18</v>
      </c>
      <c r="AT81" s="153">
        <v>21</v>
      </c>
      <c r="AU81" s="478">
        <v>2</v>
      </c>
      <c r="AV81" s="223" t="s">
        <v>181</v>
      </c>
      <c r="AW81" s="480">
        <v>3</v>
      </c>
      <c r="AX81" s="466" t="s">
        <v>78</v>
      </c>
      <c r="BA81" s="140"/>
      <c r="BB81" s="678" t="s">
        <v>216</v>
      </c>
      <c r="BC81" s="681">
        <v>3</v>
      </c>
      <c r="BD81" s="226" t="s">
        <v>352</v>
      </c>
      <c r="BE81" s="684">
        <v>2</v>
      </c>
      <c r="BF81" s="141">
        <v>21</v>
      </c>
      <c r="BG81" s="141" t="s">
        <v>18</v>
      </c>
      <c r="BH81" s="141">
        <v>20</v>
      </c>
      <c r="BI81" s="684">
        <v>0</v>
      </c>
      <c r="BJ81" s="226" t="s">
        <v>361</v>
      </c>
      <c r="BK81" s="687">
        <v>0</v>
      </c>
      <c r="BL81" s="690" t="s">
        <v>80</v>
      </c>
    </row>
    <row r="82" spans="2:64" ht="12" customHeight="1" x14ac:dyDescent="0.15">
      <c r="B82" s="91"/>
      <c r="C82" s="552" t="s">
        <v>65</v>
      </c>
      <c r="D82" s="553"/>
      <c r="E82" s="639"/>
      <c r="F82" s="640"/>
      <c r="G82" s="640"/>
      <c r="H82" s="641"/>
      <c r="I82" s="350">
        <v>0</v>
      </c>
      <c r="J82" s="13" t="str">
        <f>IF(I82="","","-")</f>
        <v>-</v>
      </c>
      <c r="K82" s="348">
        <v>2</v>
      </c>
      <c r="L82" s="533" t="str">
        <f>IF(I82&lt;&gt;"",IF(I82&gt;K82,IF(I83&gt;K83,"○",IF(I84&gt;K84,"○","×")),IF(I83&gt;K83,IF(I84&gt;K84,"○","×"),"×")),"")</f>
        <v>×</v>
      </c>
      <c r="M82" s="350">
        <v>0</v>
      </c>
      <c r="N82" s="14" t="str">
        <f t="shared" ref="N82:N87" si="4">IF(M82="","","-")</f>
        <v>-</v>
      </c>
      <c r="O82" s="347">
        <v>2</v>
      </c>
      <c r="P82" s="537" t="str">
        <f>IF(M82&lt;&gt;"",IF(M82&gt;O82,IF(M83&gt;O83,"○",IF(M84&gt;O84,"○","×")),IF(M83&gt;O83,IF(M84&gt;O84,"○","×"),"×")),"")</f>
        <v>×</v>
      </c>
      <c r="Q82" s="540" t="s">
        <v>238</v>
      </c>
      <c r="R82" s="541"/>
      <c r="S82" s="541"/>
      <c r="T82" s="542"/>
      <c r="U82" s="9"/>
      <c r="V82" s="15"/>
      <c r="W82" s="16"/>
      <c r="X82" s="8"/>
      <c r="Y82" s="6"/>
      <c r="Z82" s="17"/>
      <c r="AA82" s="16"/>
      <c r="AB82" s="16"/>
      <c r="AC82" s="18"/>
      <c r="AD82" s="96"/>
      <c r="AE82" s="96"/>
      <c r="AM82" s="154"/>
      <c r="AN82" s="473"/>
      <c r="AO82" s="476"/>
      <c r="AP82" s="224" t="s">
        <v>334</v>
      </c>
      <c r="AQ82" s="470"/>
      <c r="AR82" s="155">
        <v>16</v>
      </c>
      <c r="AS82" s="155" t="s">
        <v>18</v>
      </c>
      <c r="AT82" s="155">
        <v>21</v>
      </c>
      <c r="AU82" s="470"/>
      <c r="AV82" s="224" t="s">
        <v>342</v>
      </c>
      <c r="AW82" s="481"/>
      <c r="AX82" s="483"/>
      <c r="BA82" s="142"/>
      <c r="BB82" s="679"/>
      <c r="BC82" s="682"/>
      <c r="BD82" s="195" t="s">
        <v>356</v>
      </c>
      <c r="BE82" s="685"/>
      <c r="BF82" s="143">
        <v>21</v>
      </c>
      <c r="BG82" s="143" t="s">
        <v>18</v>
      </c>
      <c r="BH82" s="143">
        <v>14</v>
      </c>
      <c r="BI82" s="685"/>
      <c r="BJ82" s="227" t="s">
        <v>77</v>
      </c>
      <c r="BK82" s="688"/>
      <c r="BL82" s="691"/>
    </row>
    <row r="83" spans="2:64" ht="12" customHeight="1" x14ac:dyDescent="0.15">
      <c r="B83" s="91"/>
      <c r="C83" s="491"/>
      <c r="D83" s="492"/>
      <c r="E83" s="642"/>
      <c r="F83" s="630"/>
      <c r="G83" s="630"/>
      <c r="H83" s="631"/>
      <c r="I83" s="350">
        <v>0</v>
      </c>
      <c r="J83" s="13" t="str">
        <f>IF(I83="","","-")</f>
        <v>-</v>
      </c>
      <c r="K83" s="352">
        <v>2</v>
      </c>
      <c r="L83" s="518"/>
      <c r="M83" s="350">
        <v>0</v>
      </c>
      <c r="N83" s="13" t="str">
        <f t="shared" si="4"/>
        <v>-</v>
      </c>
      <c r="O83" s="348">
        <v>2</v>
      </c>
      <c r="P83" s="538"/>
      <c r="Q83" s="525"/>
      <c r="R83" s="526"/>
      <c r="S83" s="526"/>
      <c r="T83" s="527"/>
      <c r="U83" s="9"/>
      <c r="V83" s="15">
        <f>COUNTIF(E82:P84,"○")</f>
        <v>0</v>
      </c>
      <c r="W83" s="16">
        <f>COUNTIF(E82:P84,"×")</f>
        <v>2</v>
      </c>
      <c r="X83" s="19">
        <f>(IF((E82&gt;G82),1,0))+(IF((E83&gt;G83),1,0))+(IF((E84&gt;G84),1,0))+(IF((I82&gt;K82),1,0))+(IF((I83&gt;K83),1,0))+(IF((I84&gt;K84),1,0))+(IF((M82&gt;O82),1,0))+(IF((M83&gt;O83),1,0))+(IF((M84&gt;O84),1,0))</f>
        <v>0</v>
      </c>
      <c r="Y83" s="20">
        <f>(IF((E82&lt;G82),1,0))+(IF((E83&lt;G83),1,0))+(IF((E84&lt;G84),1,0))+(IF((I82&lt;K82),1,0))+(IF((I83&lt;K83),1,0))+(IF((I84&lt;K84),1,0))+(IF((M82&lt;O82),1,0))+(IF((M83&lt;O83),1,0))+(IF((M84&lt;O84),1,0))</f>
        <v>6</v>
      </c>
      <c r="Z83" s="21">
        <f>X83-Y83</f>
        <v>-6</v>
      </c>
      <c r="AA83" s="16">
        <f>SUM(E82:E84,I82:I84,M82:M84)</f>
        <v>0</v>
      </c>
      <c r="AB83" s="16">
        <f>SUM(G82:G84,K82:K84,O82:O84)</f>
        <v>12</v>
      </c>
      <c r="AC83" s="18">
        <f>AA83-AB83</f>
        <v>-12</v>
      </c>
      <c r="AD83" s="96"/>
      <c r="AE83" s="96"/>
      <c r="AM83" s="485" t="s">
        <v>52</v>
      </c>
      <c r="AN83" s="473"/>
      <c r="AO83" s="476"/>
      <c r="AP83" s="187"/>
      <c r="AQ83" s="479"/>
      <c r="AR83" s="156"/>
      <c r="AS83" s="156" t="s">
        <v>18</v>
      </c>
      <c r="AT83" s="156"/>
      <c r="AU83" s="479"/>
      <c r="AV83" s="187"/>
      <c r="AW83" s="481"/>
      <c r="AX83" s="483"/>
      <c r="BA83" s="693" t="s">
        <v>53</v>
      </c>
      <c r="BB83" s="679"/>
      <c r="BC83" s="682"/>
      <c r="BD83" s="196"/>
      <c r="BE83" s="686"/>
      <c r="BF83" s="144"/>
      <c r="BG83" s="144" t="s">
        <v>18</v>
      </c>
      <c r="BH83" s="144"/>
      <c r="BI83" s="686"/>
      <c r="BJ83" s="196"/>
      <c r="BK83" s="688"/>
      <c r="BL83" s="691"/>
    </row>
    <row r="84" spans="2:64" ht="12" customHeight="1" x14ac:dyDescent="0.15">
      <c r="B84" s="91"/>
      <c r="C84" s="491"/>
      <c r="D84" s="492"/>
      <c r="E84" s="643"/>
      <c r="F84" s="633"/>
      <c r="G84" s="633"/>
      <c r="H84" s="634"/>
      <c r="I84" s="351">
        <v>0</v>
      </c>
      <c r="J84" s="13" t="str">
        <f>IF(I84="","","-")</f>
        <v>-</v>
      </c>
      <c r="K84" s="349">
        <v>2</v>
      </c>
      <c r="L84" s="519"/>
      <c r="M84" s="351">
        <v>0</v>
      </c>
      <c r="N84" s="23" t="str">
        <f t="shared" si="4"/>
        <v>-</v>
      </c>
      <c r="O84" s="349">
        <v>2</v>
      </c>
      <c r="P84" s="539"/>
      <c r="Q84" s="24">
        <f>V83</f>
        <v>0</v>
      </c>
      <c r="R84" s="25" t="s">
        <v>14</v>
      </c>
      <c r="S84" s="25">
        <f>W83</f>
        <v>2</v>
      </c>
      <c r="T84" s="26" t="s">
        <v>11</v>
      </c>
      <c r="U84" s="9"/>
      <c r="V84" s="15"/>
      <c r="W84" s="16"/>
      <c r="X84" s="27"/>
      <c r="Y84" s="28"/>
      <c r="Z84" s="29"/>
      <c r="AA84" s="16"/>
      <c r="AB84" s="16"/>
      <c r="AC84" s="18"/>
      <c r="AD84" s="96"/>
      <c r="AE84" s="96"/>
      <c r="AM84" s="485"/>
      <c r="AN84" s="473"/>
      <c r="AO84" s="476"/>
      <c r="AP84" s="188" t="s">
        <v>340</v>
      </c>
      <c r="AQ84" s="469">
        <v>0</v>
      </c>
      <c r="AR84" s="157">
        <v>10</v>
      </c>
      <c r="AS84" s="157" t="s">
        <v>18</v>
      </c>
      <c r="AT84" s="157">
        <v>21</v>
      </c>
      <c r="AU84" s="469">
        <v>2</v>
      </c>
      <c r="AV84" s="191" t="s">
        <v>344</v>
      </c>
      <c r="AW84" s="481"/>
      <c r="AX84" s="483"/>
      <c r="BA84" s="693"/>
      <c r="BB84" s="679"/>
      <c r="BC84" s="682"/>
      <c r="BD84" s="249" t="s">
        <v>354</v>
      </c>
      <c r="BE84" s="694">
        <v>2</v>
      </c>
      <c r="BF84" s="145">
        <v>21</v>
      </c>
      <c r="BG84" s="145" t="s">
        <v>18</v>
      </c>
      <c r="BH84" s="145">
        <v>17</v>
      </c>
      <c r="BI84" s="694">
        <v>0</v>
      </c>
      <c r="BJ84" s="232" t="s">
        <v>363</v>
      </c>
      <c r="BK84" s="688"/>
      <c r="BL84" s="691"/>
    </row>
    <row r="85" spans="2:64" ht="12" customHeight="1" x14ac:dyDescent="0.15">
      <c r="B85" s="91"/>
      <c r="C85" s="510" t="s">
        <v>158</v>
      </c>
      <c r="D85" s="511"/>
      <c r="E85" s="30">
        <f>IF(K82="","",K82)</f>
        <v>2</v>
      </c>
      <c r="F85" s="13" t="str">
        <f t="shared" ref="F85:F90" si="5">IF(E85="","","-")</f>
        <v>-</v>
      </c>
      <c r="G85" s="86">
        <f>IF(I82="","",I82)</f>
        <v>0</v>
      </c>
      <c r="H85" s="517" t="str">
        <f>IF(L82="","",IF(L82="○","×",IF(L82="×","○")))</f>
        <v>○</v>
      </c>
      <c r="I85" s="626"/>
      <c r="J85" s="627"/>
      <c r="K85" s="627"/>
      <c r="L85" s="628"/>
      <c r="M85" s="350">
        <v>0</v>
      </c>
      <c r="N85" s="13" t="str">
        <f t="shared" si="4"/>
        <v>-</v>
      </c>
      <c r="O85" s="348">
        <v>2</v>
      </c>
      <c r="P85" s="499" t="str">
        <f>IF(M85&lt;&gt;"",IF(M85&gt;O85,IF(M86&gt;O86,"○",IF(M87&gt;O87,"○","×")),IF(M86&gt;O86,IF(M87&gt;O87,"○","×"),"×")),"")</f>
        <v>×</v>
      </c>
      <c r="Q85" s="522" t="s">
        <v>239</v>
      </c>
      <c r="R85" s="523"/>
      <c r="S85" s="523"/>
      <c r="T85" s="524"/>
      <c r="U85" s="9"/>
      <c r="V85" s="32"/>
      <c r="W85" s="33"/>
      <c r="X85" s="8"/>
      <c r="Y85" s="6"/>
      <c r="Z85" s="17"/>
      <c r="AA85" s="33"/>
      <c r="AB85" s="33"/>
      <c r="AC85" s="34"/>
      <c r="AD85" s="96"/>
      <c r="AE85" s="96"/>
      <c r="AM85" s="158" t="s">
        <v>150</v>
      </c>
      <c r="AN85" s="473"/>
      <c r="AO85" s="476"/>
      <c r="AP85" s="189" t="s">
        <v>338</v>
      </c>
      <c r="AQ85" s="470"/>
      <c r="AR85" s="155">
        <v>11</v>
      </c>
      <c r="AS85" s="155" t="s">
        <v>18</v>
      </c>
      <c r="AT85" s="155">
        <v>21</v>
      </c>
      <c r="AU85" s="470"/>
      <c r="AV85" s="192" t="s">
        <v>346</v>
      </c>
      <c r="AW85" s="481"/>
      <c r="AX85" s="483"/>
      <c r="BA85" s="146" t="s">
        <v>150</v>
      </c>
      <c r="BB85" s="679"/>
      <c r="BC85" s="682"/>
      <c r="BD85" s="198" t="s">
        <v>358</v>
      </c>
      <c r="BE85" s="685"/>
      <c r="BF85" s="143">
        <v>21</v>
      </c>
      <c r="BG85" s="143" t="s">
        <v>18</v>
      </c>
      <c r="BH85" s="143">
        <v>18</v>
      </c>
      <c r="BI85" s="685"/>
      <c r="BJ85" s="201" t="s">
        <v>366</v>
      </c>
      <c r="BK85" s="688"/>
      <c r="BL85" s="691"/>
    </row>
    <row r="86" spans="2:64" ht="12" customHeight="1" x14ac:dyDescent="0.15">
      <c r="B86" s="91"/>
      <c r="C86" s="491"/>
      <c r="D86" s="492"/>
      <c r="E86" s="30">
        <f>IF(K83="","",K83)</f>
        <v>2</v>
      </c>
      <c r="F86" s="13" t="str">
        <f t="shared" si="5"/>
        <v>-</v>
      </c>
      <c r="G86" s="86">
        <f>IF(I83="","",I83)</f>
        <v>0</v>
      </c>
      <c r="H86" s="518" t="str">
        <f>IF(J83="","",J83)</f>
        <v>-</v>
      </c>
      <c r="I86" s="629"/>
      <c r="J86" s="630"/>
      <c r="K86" s="630"/>
      <c r="L86" s="631"/>
      <c r="M86" s="350">
        <v>0</v>
      </c>
      <c r="N86" s="13" t="str">
        <f t="shared" si="4"/>
        <v>-</v>
      </c>
      <c r="O86" s="348">
        <v>2</v>
      </c>
      <c r="P86" s="499"/>
      <c r="Q86" s="525"/>
      <c r="R86" s="526"/>
      <c r="S86" s="526"/>
      <c r="T86" s="527"/>
      <c r="U86" s="9"/>
      <c r="V86" s="15">
        <f>COUNTIF(E85:P87,"○")</f>
        <v>1</v>
      </c>
      <c r="W86" s="16">
        <f>COUNTIF(E85:P87,"×")</f>
        <v>1</v>
      </c>
      <c r="X86" s="19">
        <f>(IF((E85&gt;G85),1,0))+(IF((E86&gt;G86),1,0))+(IF((E87&gt;G87),1,0))+(IF((I85&gt;K85),1,0))+(IF((I86&gt;K86),1,0))+(IF((I87&gt;K87),1,0))+(IF((M85&gt;O85),1,0))+(IF((M86&gt;O86),1,0))+(IF((M87&gt;O87),1,0))</f>
        <v>4</v>
      </c>
      <c r="Y86" s="20">
        <f>(IF((E85&lt;G85),1,0))+(IF((E86&lt;G86),1,0))+(IF((E87&lt;G87),1,0))+(IF((I85&lt;K85),1,0))+(IF((I86&lt;K86),1,0))+(IF((I87&lt;K87),1,0))+(IF((M85&lt;O85),1,0))+(IF((M86&lt;O86),1,0))+(IF((M87&lt;O87),1,0))</f>
        <v>2</v>
      </c>
      <c r="Z86" s="21">
        <f>X86-Y86</f>
        <v>2</v>
      </c>
      <c r="AA86" s="16">
        <f>SUM(E85:E87,I85:I87,M85:M87)</f>
        <v>8</v>
      </c>
      <c r="AB86" s="16">
        <f>SUM(G85:G87,K85:K87,O85:O87)</f>
        <v>5</v>
      </c>
      <c r="AC86" s="18">
        <f>AA86-AB86</f>
        <v>3</v>
      </c>
      <c r="AD86" s="96"/>
      <c r="AE86" s="96"/>
      <c r="AM86" s="485">
        <v>1</v>
      </c>
      <c r="AN86" s="473"/>
      <c r="AO86" s="476"/>
      <c r="AP86" s="190"/>
      <c r="AQ86" s="479"/>
      <c r="AR86" s="156"/>
      <c r="AS86" s="156" t="s">
        <v>18</v>
      </c>
      <c r="AT86" s="156"/>
      <c r="AU86" s="479"/>
      <c r="AV86" s="193"/>
      <c r="AW86" s="481"/>
      <c r="AX86" s="483"/>
      <c r="BA86" s="693">
        <v>1</v>
      </c>
      <c r="BB86" s="679"/>
      <c r="BC86" s="682"/>
      <c r="BD86" s="199"/>
      <c r="BE86" s="686"/>
      <c r="BF86" s="144"/>
      <c r="BG86" s="144" t="s">
        <v>18</v>
      </c>
      <c r="BH86" s="144"/>
      <c r="BI86" s="686"/>
      <c r="BJ86" s="202"/>
      <c r="BK86" s="688"/>
      <c r="BL86" s="691"/>
    </row>
    <row r="87" spans="2:64" ht="12" customHeight="1" x14ac:dyDescent="0.15">
      <c r="B87" s="91"/>
      <c r="C87" s="512"/>
      <c r="D87" s="513"/>
      <c r="E87" s="242">
        <f>IF(K84="","",K84)</f>
        <v>2</v>
      </c>
      <c r="F87" s="13" t="str">
        <f t="shared" si="5"/>
        <v>-</v>
      </c>
      <c r="G87" s="36">
        <f>IF(I84="","",I84)</f>
        <v>0</v>
      </c>
      <c r="H87" s="519" t="str">
        <f>IF(J84="","",J84)</f>
        <v>-</v>
      </c>
      <c r="I87" s="632"/>
      <c r="J87" s="633"/>
      <c r="K87" s="633"/>
      <c r="L87" s="634"/>
      <c r="M87" s="350">
        <v>2</v>
      </c>
      <c r="N87" s="13" t="str">
        <f t="shared" si="4"/>
        <v>-</v>
      </c>
      <c r="O87" s="349">
        <v>1</v>
      </c>
      <c r="P87" s="572"/>
      <c r="Q87" s="24">
        <f>V86</f>
        <v>1</v>
      </c>
      <c r="R87" s="25" t="s">
        <v>14</v>
      </c>
      <c r="S87" s="25">
        <f>W86</f>
        <v>1</v>
      </c>
      <c r="T87" s="26" t="s">
        <v>11</v>
      </c>
      <c r="U87" s="9"/>
      <c r="V87" s="37"/>
      <c r="W87" s="38"/>
      <c r="X87" s="39"/>
      <c r="Y87" s="40"/>
      <c r="Z87" s="41"/>
      <c r="AA87" s="38"/>
      <c r="AB87" s="38"/>
      <c r="AC87" s="42"/>
      <c r="AD87" s="96"/>
      <c r="AE87" s="96"/>
      <c r="AM87" s="485"/>
      <c r="AN87" s="473"/>
      <c r="AO87" s="476"/>
      <c r="AP87" s="224" t="s">
        <v>332</v>
      </c>
      <c r="AQ87" s="469">
        <v>0</v>
      </c>
      <c r="AR87" s="155">
        <v>16</v>
      </c>
      <c r="AS87" s="155" t="s">
        <v>18</v>
      </c>
      <c r="AT87" s="155">
        <v>21</v>
      </c>
      <c r="AU87" s="469">
        <v>2</v>
      </c>
      <c r="AV87" s="224" t="s">
        <v>342</v>
      </c>
      <c r="AW87" s="481"/>
      <c r="AX87" s="483"/>
      <c r="BA87" s="693"/>
      <c r="BB87" s="679"/>
      <c r="BC87" s="682"/>
      <c r="BD87" s="227" t="s">
        <v>182</v>
      </c>
      <c r="BE87" s="694">
        <v>2</v>
      </c>
      <c r="BF87" s="143">
        <v>21</v>
      </c>
      <c r="BG87" s="143" t="s">
        <v>18</v>
      </c>
      <c r="BH87" s="143">
        <v>15</v>
      </c>
      <c r="BI87" s="694">
        <v>0</v>
      </c>
      <c r="BJ87" s="227" t="s">
        <v>77</v>
      </c>
      <c r="BK87" s="688"/>
      <c r="BL87" s="691"/>
    </row>
    <row r="88" spans="2:64" ht="12" customHeight="1" x14ac:dyDescent="0.15">
      <c r="B88" s="91"/>
      <c r="C88" s="510" t="s">
        <v>159</v>
      </c>
      <c r="D88" s="511"/>
      <c r="E88" s="243">
        <f>IF(O82="","",O82)</f>
        <v>2</v>
      </c>
      <c r="F88" s="44" t="str">
        <f t="shared" si="5"/>
        <v>-</v>
      </c>
      <c r="G88" s="87">
        <f>IF(M82="","",M82)</f>
        <v>0</v>
      </c>
      <c r="H88" s="517" t="str">
        <f>IF(P82="","",IF(P82="○","×",IF(P82="×","○")))</f>
        <v>○</v>
      </c>
      <c r="I88" s="46">
        <f>IF(O85="","",O85)</f>
        <v>2</v>
      </c>
      <c r="J88" s="44" t="str">
        <f>IF(I88="","","-")</f>
        <v>-</v>
      </c>
      <c r="K88" s="45">
        <f>IF(M85="","",M85)</f>
        <v>0</v>
      </c>
      <c r="L88" s="517" t="str">
        <f>IF(P85="","",IF(P85="○","×",IF(P85="×","○")))</f>
        <v>○</v>
      </c>
      <c r="M88" s="626"/>
      <c r="N88" s="627"/>
      <c r="O88" s="627"/>
      <c r="P88" s="628"/>
      <c r="Q88" s="522" t="s">
        <v>237</v>
      </c>
      <c r="R88" s="523"/>
      <c r="S88" s="523"/>
      <c r="T88" s="524"/>
      <c r="U88" s="9"/>
      <c r="V88" s="32"/>
      <c r="W88" s="33"/>
      <c r="X88" s="8"/>
      <c r="Y88" s="6"/>
      <c r="Z88" s="17"/>
      <c r="AA88" s="33"/>
      <c r="AB88" s="33"/>
      <c r="AC88" s="34"/>
      <c r="AD88" s="96"/>
      <c r="AE88" s="96"/>
      <c r="AM88" s="159"/>
      <c r="AN88" s="473"/>
      <c r="AO88" s="476"/>
      <c r="AP88" s="186" t="s">
        <v>336</v>
      </c>
      <c r="AQ88" s="470"/>
      <c r="AR88" s="155">
        <v>11</v>
      </c>
      <c r="AS88" s="155" t="s">
        <v>18</v>
      </c>
      <c r="AT88" s="155">
        <v>21</v>
      </c>
      <c r="AU88" s="470"/>
      <c r="AV88" s="186" t="s">
        <v>346</v>
      </c>
      <c r="AW88" s="481"/>
      <c r="AX88" s="483"/>
      <c r="BA88" s="147"/>
      <c r="BB88" s="679"/>
      <c r="BC88" s="682"/>
      <c r="BD88" s="227" t="s">
        <v>354</v>
      </c>
      <c r="BE88" s="685"/>
      <c r="BF88" s="143">
        <v>21</v>
      </c>
      <c r="BG88" s="143" t="s">
        <v>18</v>
      </c>
      <c r="BH88" s="143">
        <v>14</v>
      </c>
      <c r="BI88" s="685"/>
      <c r="BJ88" s="195" t="s">
        <v>366</v>
      </c>
      <c r="BK88" s="688"/>
      <c r="BL88" s="691"/>
    </row>
    <row r="89" spans="2:64" ht="12" customHeight="1" thickBot="1" x14ac:dyDescent="0.2">
      <c r="B89" s="91"/>
      <c r="C89" s="491"/>
      <c r="D89" s="492"/>
      <c r="E89" s="30">
        <f>IF(O83="","",O83)</f>
        <v>2</v>
      </c>
      <c r="F89" s="13" t="str">
        <f t="shared" si="5"/>
        <v>-</v>
      </c>
      <c r="G89" s="86">
        <f>IF(M83="","",M83)</f>
        <v>0</v>
      </c>
      <c r="H89" s="518" t="str">
        <f>IF(J86="","",J86)</f>
        <v/>
      </c>
      <c r="I89" s="47">
        <f>IF(O86="","",O86)</f>
        <v>2</v>
      </c>
      <c r="J89" s="13" t="str">
        <f>IF(I89="","","-")</f>
        <v>-</v>
      </c>
      <c r="K89" s="31">
        <f>IF(M86="","",M86)</f>
        <v>0</v>
      </c>
      <c r="L89" s="518" t="str">
        <f>IF(N86="","",N86)</f>
        <v>-</v>
      </c>
      <c r="M89" s="629"/>
      <c r="N89" s="630"/>
      <c r="O89" s="630"/>
      <c r="P89" s="631"/>
      <c r="Q89" s="525"/>
      <c r="R89" s="526"/>
      <c r="S89" s="526"/>
      <c r="T89" s="527"/>
      <c r="U89" s="9"/>
      <c r="V89" s="15">
        <f>COUNTIF(E88:P90,"○")</f>
        <v>2</v>
      </c>
      <c r="W89" s="16">
        <f>COUNTIF(E88:P90,"×")</f>
        <v>0</v>
      </c>
      <c r="X89" s="19">
        <f>(IF((E88&gt;G88),1,0))+(IF((E89&gt;G89),1,0))+(IF((E90&gt;G90),1,0))+(IF((I88&gt;K88),1,0))+(IF((I89&gt;K89),1,0))+(IF((I90&gt;K90),1,0))+(IF((M88&gt;O88),1,0))+(IF((M89&gt;O89),1,0))+(IF((M90&gt;O90),1,0))</f>
        <v>5</v>
      </c>
      <c r="Y89" s="20">
        <f>(IF((E88&lt;G88),1,0))+(IF((E89&lt;G89),1,0))+(IF((E90&lt;G90),1,0))+(IF((I88&lt;K88),1,0))+(IF((I89&lt;K89),1,0))+(IF((I90&lt;K90),1,0))+(IF((M88&lt;O88),1,0))+(IF((M89&lt;O89),1,0))+(IF((M90&lt;O90),1,0))</f>
        <v>1</v>
      </c>
      <c r="Z89" s="21">
        <f>X89-Y89</f>
        <v>4</v>
      </c>
      <c r="AA89" s="16">
        <f>SUM(E88:E90,I88:I90,M88:M90)</f>
        <v>11</v>
      </c>
      <c r="AB89" s="16">
        <f>SUM(G88:G90,K88:K90,O88:O90)</f>
        <v>2</v>
      </c>
      <c r="AC89" s="18">
        <f>AA89-AB89</f>
        <v>9</v>
      </c>
      <c r="AD89" s="96"/>
      <c r="AE89" s="96"/>
      <c r="AM89" s="160"/>
      <c r="AN89" s="474"/>
      <c r="AO89" s="477"/>
      <c r="AP89" s="177"/>
      <c r="AQ89" s="471"/>
      <c r="AR89" s="161"/>
      <c r="AS89" s="161" t="s">
        <v>18</v>
      </c>
      <c r="AT89" s="161"/>
      <c r="AU89" s="471"/>
      <c r="AV89" s="177"/>
      <c r="AW89" s="482"/>
      <c r="AX89" s="484"/>
      <c r="BA89" s="148"/>
      <c r="BB89" s="680"/>
      <c r="BC89" s="683"/>
      <c r="BD89" s="179"/>
      <c r="BE89" s="695"/>
      <c r="BF89" s="149"/>
      <c r="BG89" s="149" t="s">
        <v>18</v>
      </c>
      <c r="BH89" s="149"/>
      <c r="BI89" s="695"/>
      <c r="BJ89" s="179"/>
      <c r="BK89" s="689"/>
      <c r="BL89" s="692"/>
    </row>
    <row r="90" spans="2:64" ht="12" customHeight="1" thickBot="1" x14ac:dyDescent="0.2">
      <c r="B90" s="91"/>
      <c r="C90" s="493"/>
      <c r="D90" s="494"/>
      <c r="E90" s="175">
        <f>IF(O84="","",O84)</f>
        <v>2</v>
      </c>
      <c r="F90" s="49" t="str">
        <f t="shared" si="5"/>
        <v>-</v>
      </c>
      <c r="G90" s="88">
        <f>IF(M84="","",M84)</f>
        <v>0</v>
      </c>
      <c r="H90" s="567" t="str">
        <f>IF(J87="","",J87)</f>
        <v/>
      </c>
      <c r="I90" s="51">
        <f>IF(O87="","",O87)</f>
        <v>1</v>
      </c>
      <c r="J90" s="49" t="str">
        <f>IF(I90="","","-")</f>
        <v>-</v>
      </c>
      <c r="K90" s="50">
        <f>IF(M87="","",M87)</f>
        <v>2</v>
      </c>
      <c r="L90" s="567" t="str">
        <f>IF(N87="","",N87)</f>
        <v>-</v>
      </c>
      <c r="M90" s="635"/>
      <c r="N90" s="636"/>
      <c r="O90" s="636"/>
      <c r="P90" s="637"/>
      <c r="Q90" s="52">
        <f>V89</f>
        <v>2</v>
      </c>
      <c r="R90" s="53" t="s">
        <v>14</v>
      </c>
      <c r="S90" s="53">
        <f>W89</f>
        <v>0</v>
      </c>
      <c r="T90" s="54" t="s">
        <v>11</v>
      </c>
      <c r="U90" s="9"/>
      <c r="V90" s="37"/>
      <c r="W90" s="38"/>
      <c r="X90" s="39"/>
      <c r="Y90" s="40"/>
      <c r="Z90" s="41"/>
      <c r="AA90" s="38"/>
      <c r="AB90" s="38"/>
      <c r="AC90" s="42"/>
      <c r="AD90" s="96"/>
      <c r="AE90" s="96"/>
      <c r="AM90" s="152"/>
      <c r="AN90" s="472" t="s">
        <v>78</v>
      </c>
      <c r="AO90" s="475">
        <v>1</v>
      </c>
      <c r="AP90" s="223" t="s">
        <v>181</v>
      </c>
      <c r="AQ90" s="478">
        <v>0</v>
      </c>
      <c r="AR90" s="153">
        <v>20</v>
      </c>
      <c r="AS90" s="153" t="s">
        <v>18</v>
      </c>
      <c r="AT90" s="153">
        <v>21</v>
      </c>
      <c r="AU90" s="478">
        <v>2</v>
      </c>
      <c r="AV90" s="185" t="s">
        <v>233</v>
      </c>
      <c r="AW90" s="480">
        <v>2</v>
      </c>
      <c r="AX90" s="709" t="s">
        <v>159</v>
      </c>
      <c r="BA90" s="140"/>
      <c r="BB90" s="678" t="s">
        <v>80</v>
      </c>
      <c r="BC90" s="681">
        <v>0</v>
      </c>
      <c r="BD90" s="194" t="s">
        <v>361</v>
      </c>
      <c r="BE90" s="684">
        <v>0</v>
      </c>
      <c r="BF90" s="141">
        <v>16</v>
      </c>
      <c r="BG90" s="141" t="s">
        <v>18</v>
      </c>
      <c r="BH90" s="141">
        <v>21</v>
      </c>
      <c r="BI90" s="684">
        <v>2</v>
      </c>
      <c r="BJ90" s="226" t="s">
        <v>368</v>
      </c>
      <c r="BK90" s="687">
        <v>3</v>
      </c>
      <c r="BL90" s="705" t="s">
        <v>75</v>
      </c>
    </row>
    <row r="91" spans="2:64" ht="12" customHeight="1" thickBot="1" x14ac:dyDescent="0.25">
      <c r="B91" s="91"/>
      <c r="C91" s="92"/>
      <c r="D91" s="94"/>
      <c r="E91" s="94"/>
      <c r="F91" s="94"/>
      <c r="G91" s="94"/>
      <c r="H91" s="94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0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M91" s="154"/>
      <c r="AN91" s="473"/>
      <c r="AO91" s="476"/>
      <c r="AP91" s="224" t="s">
        <v>342</v>
      </c>
      <c r="AQ91" s="470"/>
      <c r="AR91" s="155">
        <v>15</v>
      </c>
      <c r="AS91" s="155" t="s">
        <v>18</v>
      </c>
      <c r="AT91" s="155">
        <v>21</v>
      </c>
      <c r="AU91" s="470"/>
      <c r="AV91" s="186" t="s">
        <v>234</v>
      </c>
      <c r="AW91" s="481"/>
      <c r="AX91" s="483"/>
      <c r="BA91" s="142"/>
      <c r="BB91" s="679"/>
      <c r="BC91" s="682"/>
      <c r="BD91" s="195" t="s">
        <v>77</v>
      </c>
      <c r="BE91" s="685"/>
      <c r="BF91" s="143">
        <v>20</v>
      </c>
      <c r="BG91" s="143" t="s">
        <v>18</v>
      </c>
      <c r="BH91" s="143">
        <v>21</v>
      </c>
      <c r="BI91" s="685"/>
      <c r="BJ91" s="227" t="s">
        <v>370</v>
      </c>
      <c r="BK91" s="688"/>
      <c r="BL91" s="691"/>
    </row>
    <row r="92" spans="2:64" ht="12" customHeight="1" x14ac:dyDescent="0.15">
      <c r="B92" s="91"/>
      <c r="C92" s="559" t="s">
        <v>35</v>
      </c>
      <c r="D92" s="560"/>
      <c r="E92" s="625" t="s">
        <v>216</v>
      </c>
      <c r="F92" s="564"/>
      <c r="G92" s="564"/>
      <c r="H92" s="533"/>
      <c r="I92" s="568" t="s">
        <v>80</v>
      </c>
      <c r="J92" s="564"/>
      <c r="K92" s="564"/>
      <c r="L92" s="533"/>
      <c r="M92" s="570" t="s">
        <v>75</v>
      </c>
      <c r="N92" s="564"/>
      <c r="O92" s="564"/>
      <c r="P92" s="551"/>
      <c r="Q92" s="543" t="s">
        <v>6</v>
      </c>
      <c r="R92" s="544"/>
      <c r="S92" s="544"/>
      <c r="T92" s="545"/>
      <c r="U92" s="9"/>
      <c r="V92" s="546" t="s">
        <v>8</v>
      </c>
      <c r="W92" s="547"/>
      <c r="X92" s="548" t="s">
        <v>164</v>
      </c>
      <c r="Y92" s="549"/>
      <c r="Z92" s="550"/>
      <c r="AA92" s="10" t="s">
        <v>9</v>
      </c>
      <c r="AB92" s="11"/>
      <c r="AC92" s="12"/>
      <c r="AD92" s="96"/>
      <c r="AE92" s="96"/>
      <c r="AM92" s="485" t="s">
        <v>52</v>
      </c>
      <c r="AN92" s="473"/>
      <c r="AO92" s="476"/>
      <c r="AP92" s="187"/>
      <c r="AQ92" s="479"/>
      <c r="AR92" s="156"/>
      <c r="AS92" s="156" t="s">
        <v>18</v>
      </c>
      <c r="AT92" s="156"/>
      <c r="AU92" s="479"/>
      <c r="AV92" s="187"/>
      <c r="AW92" s="481"/>
      <c r="AX92" s="483"/>
      <c r="BA92" s="693" t="s">
        <v>53</v>
      </c>
      <c r="BB92" s="679"/>
      <c r="BC92" s="682"/>
      <c r="BD92" s="196"/>
      <c r="BE92" s="686"/>
      <c r="BF92" s="144"/>
      <c r="BG92" s="144" t="s">
        <v>18</v>
      </c>
      <c r="BH92" s="144"/>
      <c r="BI92" s="686"/>
      <c r="BJ92" s="196"/>
      <c r="BK92" s="688"/>
      <c r="BL92" s="691"/>
    </row>
    <row r="93" spans="2:64" ht="12" customHeight="1" thickBot="1" x14ac:dyDescent="0.2">
      <c r="B93" s="91"/>
      <c r="C93" s="561"/>
      <c r="D93" s="562"/>
      <c r="E93" s="565"/>
      <c r="F93" s="566"/>
      <c r="G93" s="566"/>
      <c r="H93" s="567"/>
      <c r="I93" s="569"/>
      <c r="J93" s="566"/>
      <c r="K93" s="566"/>
      <c r="L93" s="567"/>
      <c r="M93" s="569"/>
      <c r="N93" s="566"/>
      <c r="O93" s="566"/>
      <c r="P93" s="571"/>
      <c r="Q93" s="534" t="s">
        <v>7</v>
      </c>
      <c r="R93" s="535"/>
      <c r="S93" s="535"/>
      <c r="T93" s="536"/>
      <c r="U93" s="9"/>
      <c r="V93" s="7" t="s">
        <v>10</v>
      </c>
      <c r="W93" s="3" t="s">
        <v>11</v>
      </c>
      <c r="X93" s="7" t="s">
        <v>5</v>
      </c>
      <c r="Y93" s="3" t="s">
        <v>12</v>
      </c>
      <c r="Z93" s="4" t="s">
        <v>13</v>
      </c>
      <c r="AA93" s="3" t="s">
        <v>5</v>
      </c>
      <c r="AB93" s="3" t="s">
        <v>12</v>
      </c>
      <c r="AC93" s="4" t="s">
        <v>13</v>
      </c>
      <c r="AD93" s="96"/>
      <c r="AE93" s="96"/>
      <c r="AM93" s="485"/>
      <c r="AN93" s="473"/>
      <c r="AO93" s="476"/>
      <c r="AP93" s="245" t="s">
        <v>344</v>
      </c>
      <c r="AQ93" s="469">
        <v>0</v>
      </c>
      <c r="AR93" s="157">
        <v>19</v>
      </c>
      <c r="AS93" s="157" t="s">
        <v>18</v>
      </c>
      <c r="AT93" s="157">
        <v>21</v>
      </c>
      <c r="AU93" s="469">
        <v>2</v>
      </c>
      <c r="AV93" s="191" t="s">
        <v>349</v>
      </c>
      <c r="AW93" s="481"/>
      <c r="AX93" s="483"/>
      <c r="BA93" s="693"/>
      <c r="BB93" s="679"/>
      <c r="BC93" s="682"/>
      <c r="BD93" s="246" t="s">
        <v>363</v>
      </c>
      <c r="BE93" s="706">
        <v>0</v>
      </c>
      <c r="BF93" s="145">
        <v>12</v>
      </c>
      <c r="BG93" s="145" t="s">
        <v>18</v>
      </c>
      <c r="BH93" s="145">
        <v>21</v>
      </c>
      <c r="BI93" s="694">
        <v>2</v>
      </c>
      <c r="BJ93" s="250" t="s">
        <v>374</v>
      </c>
      <c r="BK93" s="688"/>
      <c r="BL93" s="691"/>
    </row>
    <row r="94" spans="2:64" ht="12" customHeight="1" x14ac:dyDescent="0.15">
      <c r="B94" s="91"/>
      <c r="C94" s="552" t="s">
        <v>71</v>
      </c>
      <c r="D94" s="553"/>
      <c r="E94" s="639"/>
      <c r="F94" s="640"/>
      <c r="G94" s="640"/>
      <c r="H94" s="641"/>
      <c r="I94" s="350">
        <v>2</v>
      </c>
      <c r="J94" s="244" t="str">
        <f>IF(I94="","","-")</f>
        <v>-</v>
      </c>
      <c r="K94" s="348">
        <v>0</v>
      </c>
      <c r="L94" s="533" t="str">
        <f>IF(I94&lt;&gt;"",IF(I94&gt;K94,IF(I95&gt;K95,"○",IF(I96&gt;K96,"○","×")),IF(I95&gt;K95,IF(I96&gt;K96,"○","×"),"×")),"")</f>
        <v>○</v>
      </c>
      <c r="M94" s="350">
        <v>0</v>
      </c>
      <c r="N94" s="14" t="str">
        <f t="shared" ref="N94:N99" si="6">IF(M94="","","-")</f>
        <v>-</v>
      </c>
      <c r="O94" s="347">
        <v>2</v>
      </c>
      <c r="P94" s="537" t="str">
        <f>IF(M94&lt;&gt;"",IF(M94&gt;O94,IF(M95&gt;O95,"○",IF(M96&gt;O96,"○","×")),IF(M95&gt;O95,IF(M96&gt;O96,"○","×"),"×")),"")</f>
        <v>×</v>
      </c>
      <c r="Q94" s="540" t="s">
        <v>239</v>
      </c>
      <c r="R94" s="541"/>
      <c r="S94" s="541"/>
      <c r="T94" s="542"/>
      <c r="U94" s="9"/>
      <c r="V94" s="15"/>
      <c r="W94" s="16"/>
      <c r="X94" s="8"/>
      <c r="Y94" s="6"/>
      <c r="Z94" s="17"/>
      <c r="AA94" s="16"/>
      <c r="AB94" s="16"/>
      <c r="AC94" s="18"/>
      <c r="AD94" s="96"/>
      <c r="AE94" s="96"/>
      <c r="AM94" s="158" t="s">
        <v>150</v>
      </c>
      <c r="AN94" s="473"/>
      <c r="AO94" s="476"/>
      <c r="AP94" s="186" t="s">
        <v>346</v>
      </c>
      <c r="AQ94" s="470"/>
      <c r="AR94" s="155">
        <v>19</v>
      </c>
      <c r="AS94" s="155" t="s">
        <v>18</v>
      </c>
      <c r="AT94" s="155">
        <v>21</v>
      </c>
      <c r="AU94" s="470"/>
      <c r="AV94" s="192" t="s">
        <v>235</v>
      </c>
      <c r="AW94" s="481"/>
      <c r="AX94" s="483"/>
      <c r="BA94" s="146" t="s">
        <v>150</v>
      </c>
      <c r="BB94" s="679"/>
      <c r="BC94" s="682"/>
      <c r="BD94" s="247" t="s">
        <v>366</v>
      </c>
      <c r="BE94" s="707"/>
      <c r="BF94" s="143">
        <v>20</v>
      </c>
      <c r="BG94" s="143" t="s">
        <v>18</v>
      </c>
      <c r="BH94" s="143">
        <v>21</v>
      </c>
      <c r="BI94" s="685"/>
      <c r="BJ94" s="251" t="s">
        <v>372</v>
      </c>
      <c r="BK94" s="688"/>
      <c r="BL94" s="691"/>
    </row>
    <row r="95" spans="2:64" ht="12" customHeight="1" x14ac:dyDescent="0.15">
      <c r="B95" s="91"/>
      <c r="C95" s="491"/>
      <c r="D95" s="492"/>
      <c r="E95" s="642"/>
      <c r="F95" s="630"/>
      <c r="G95" s="630"/>
      <c r="H95" s="631"/>
      <c r="I95" s="350">
        <v>2</v>
      </c>
      <c r="J95" s="244" t="str">
        <f>IF(I95="","","-")</f>
        <v>-</v>
      </c>
      <c r="K95" s="352">
        <v>0</v>
      </c>
      <c r="L95" s="518"/>
      <c r="M95" s="350">
        <v>0</v>
      </c>
      <c r="N95" s="13" t="str">
        <f t="shared" si="6"/>
        <v>-</v>
      </c>
      <c r="O95" s="348">
        <v>2</v>
      </c>
      <c r="P95" s="538"/>
      <c r="Q95" s="525"/>
      <c r="R95" s="526"/>
      <c r="S95" s="526"/>
      <c r="T95" s="527"/>
      <c r="U95" s="9"/>
      <c r="V95" s="15">
        <f>COUNTIF(E94:P96,"○")</f>
        <v>1</v>
      </c>
      <c r="W95" s="16">
        <f>COUNTIF(E94:P96,"×")</f>
        <v>1</v>
      </c>
      <c r="X95" s="19">
        <f>(IF((E94&gt;G94),1,0))+(IF((E95&gt;G95),1,0))+(IF((E96&gt;G96),1,0))+(IF((I94&gt;K94),1,0))+(IF((I95&gt;K95),1,0))+(IF((I96&gt;K96),1,0))+(IF((M94&gt;O94),1,0))+(IF((M95&gt;O95),1,0))+(IF((M96&gt;O96),1,0))</f>
        <v>4</v>
      </c>
      <c r="Y95" s="20">
        <f>(IF((E94&lt;G94),1,0))+(IF((E95&lt;G95),1,0))+(IF((E96&lt;G96),1,0))+(IF((I94&lt;K94),1,0))+(IF((I95&lt;K95),1,0))+(IF((I96&lt;K96),1,0))+(IF((M94&lt;O94),1,0))+(IF((M95&lt;O95),1,0))+(IF((M96&lt;O96),1,0))</f>
        <v>2</v>
      </c>
      <c r="Z95" s="21">
        <f>X95-Y95</f>
        <v>2</v>
      </c>
      <c r="AA95" s="16">
        <f>SUM(E94:E96,I94:I96,M94:M96)</f>
        <v>8</v>
      </c>
      <c r="AB95" s="16">
        <f>SUM(G94:G96,K94:K96,O94:O96)</f>
        <v>4</v>
      </c>
      <c r="AC95" s="18">
        <f>AA95-AB95</f>
        <v>4</v>
      </c>
      <c r="AD95" s="96"/>
      <c r="AE95" s="96"/>
      <c r="AM95" s="485">
        <v>2</v>
      </c>
      <c r="AN95" s="473"/>
      <c r="AO95" s="476"/>
      <c r="AP95" s="190"/>
      <c r="AQ95" s="479"/>
      <c r="AR95" s="156"/>
      <c r="AS95" s="156" t="s">
        <v>18</v>
      </c>
      <c r="AT95" s="156"/>
      <c r="AU95" s="479"/>
      <c r="AV95" s="193"/>
      <c r="AW95" s="481"/>
      <c r="AX95" s="483"/>
      <c r="BA95" s="693">
        <v>2</v>
      </c>
      <c r="BB95" s="679"/>
      <c r="BC95" s="682"/>
      <c r="BD95" s="248"/>
      <c r="BE95" s="708"/>
      <c r="BF95" s="144"/>
      <c r="BG95" s="144" t="s">
        <v>18</v>
      </c>
      <c r="BH95" s="144"/>
      <c r="BI95" s="686"/>
      <c r="BJ95" s="202"/>
      <c r="BK95" s="688"/>
      <c r="BL95" s="691"/>
    </row>
    <row r="96" spans="2:64" ht="12" customHeight="1" x14ac:dyDescent="0.15">
      <c r="B96" s="91"/>
      <c r="C96" s="491"/>
      <c r="D96" s="492"/>
      <c r="E96" s="643"/>
      <c r="F96" s="633"/>
      <c r="G96" s="633"/>
      <c r="H96" s="634"/>
      <c r="I96" s="351">
        <v>2</v>
      </c>
      <c r="J96" s="244" t="str">
        <f>IF(I96="","","-")</f>
        <v>-</v>
      </c>
      <c r="K96" s="349">
        <v>0</v>
      </c>
      <c r="L96" s="519"/>
      <c r="M96" s="351">
        <v>2</v>
      </c>
      <c r="N96" s="23" t="str">
        <f t="shared" si="6"/>
        <v>-</v>
      </c>
      <c r="O96" s="349">
        <v>0</v>
      </c>
      <c r="P96" s="539"/>
      <c r="Q96" s="24">
        <f>V95</f>
        <v>1</v>
      </c>
      <c r="R96" s="25" t="s">
        <v>14</v>
      </c>
      <c r="S96" s="25">
        <f>W95</f>
        <v>1</v>
      </c>
      <c r="T96" s="26" t="s">
        <v>11</v>
      </c>
      <c r="U96" s="9"/>
      <c r="V96" s="15"/>
      <c r="W96" s="16"/>
      <c r="X96" s="27"/>
      <c r="Y96" s="28"/>
      <c r="Z96" s="29"/>
      <c r="AA96" s="16"/>
      <c r="AB96" s="16"/>
      <c r="AC96" s="18"/>
      <c r="AD96" s="96"/>
      <c r="AE96" s="96"/>
      <c r="AM96" s="485"/>
      <c r="AN96" s="473"/>
      <c r="AO96" s="476"/>
      <c r="AP96" s="224" t="s">
        <v>181</v>
      </c>
      <c r="AQ96" s="469">
        <v>2</v>
      </c>
      <c r="AR96" s="155">
        <v>21</v>
      </c>
      <c r="AS96" s="155" t="s">
        <v>18</v>
      </c>
      <c r="AT96" s="155">
        <v>18</v>
      </c>
      <c r="AU96" s="469">
        <v>1</v>
      </c>
      <c r="AV96" s="186" t="s">
        <v>233</v>
      </c>
      <c r="AW96" s="481"/>
      <c r="AX96" s="483"/>
      <c r="BA96" s="693"/>
      <c r="BB96" s="679"/>
      <c r="BC96" s="682"/>
      <c r="BD96" s="195" t="s">
        <v>361</v>
      </c>
      <c r="BE96" s="694">
        <v>1</v>
      </c>
      <c r="BF96" s="143">
        <v>16</v>
      </c>
      <c r="BG96" s="143" t="s">
        <v>18</v>
      </c>
      <c r="BH96" s="143">
        <v>21</v>
      </c>
      <c r="BI96" s="694">
        <v>2</v>
      </c>
      <c r="BJ96" s="227" t="s">
        <v>370</v>
      </c>
      <c r="BK96" s="688"/>
      <c r="BL96" s="691"/>
    </row>
    <row r="97" spans="2:64" ht="12" customHeight="1" x14ac:dyDescent="0.15">
      <c r="B97" s="91"/>
      <c r="C97" s="510" t="s">
        <v>160</v>
      </c>
      <c r="D97" s="511"/>
      <c r="E97" s="30">
        <f>IF(K94="","",K94)</f>
        <v>0</v>
      </c>
      <c r="F97" s="13" t="str">
        <f t="shared" ref="F97:F102" si="7">IF(E97="","","-")</f>
        <v>-</v>
      </c>
      <c r="G97" s="86">
        <f>IF(I94="","",I94)</f>
        <v>2</v>
      </c>
      <c r="H97" s="517" t="str">
        <f>IF(L94="","",IF(L94="○","×",IF(L94="×","○")))</f>
        <v>×</v>
      </c>
      <c r="I97" s="626"/>
      <c r="J97" s="627"/>
      <c r="K97" s="627"/>
      <c r="L97" s="628"/>
      <c r="M97" s="350">
        <v>0</v>
      </c>
      <c r="N97" s="13" t="str">
        <f t="shared" si="6"/>
        <v>-</v>
      </c>
      <c r="O97" s="348">
        <v>2</v>
      </c>
      <c r="P97" s="499" t="str">
        <f>IF(M97&lt;&gt;"",IF(M97&gt;O97,IF(M98&gt;O98,"○",IF(M99&gt;O99,"○","×")),IF(M98&gt;O98,IF(M99&gt;O99,"○","×"),"×")),"")</f>
        <v>×</v>
      </c>
      <c r="Q97" s="522" t="s">
        <v>238</v>
      </c>
      <c r="R97" s="523"/>
      <c r="S97" s="523"/>
      <c r="T97" s="524"/>
      <c r="U97" s="9"/>
      <c r="V97" s="32"/>
      <c r="W97" s="33"/>
      <c r="X97" s="8"/>
      <c r="Y97" s="6"/>
      <c r="Z97" s="17"/>
      <c r="AA97" s="33"/>
      <c r="AB97" s="33"/>
      <c r="AC97" s="34"/>
      <c r="AD97" s="96"/>
      <c r="AE97" s="96"/>
      <c r="AM97" s="159"/>
      <c r="AN97" s="473"/>
      <c r="AO97" s="476"/>
      <c r="AP97" s="186" t="s">
        <v>344</v>
      </c>
      <c r="AQ97" s="470"/>
      <c r="AR97" s="155">
        <v>20</v>
      </c>
      <c r="AS97" s="155" t="s">
        <v>18</v>
      </c>
      <c r="AT97" s="155">
        <v>21</v>
      </c>
      <c r="AU97" s="470"/>
      <c r="AV97" s="186" t="s">
        <v>235</v>
      </c>
      <c r="AW97" s="481"/>
      <c r="AX97" s="483"/>
      <c r="BA97" s="147"/>
      <c r="BB97" s="679"/>
      <c r="BC97" s="682"/>
      <c r="BD97" s="195" t="s">
        <v>363</v>
      </c>
      <c r="BE97" s="685"/>
      <c r="BF97" s="143">
        <v>21</v>
      </c>
      <c r="BG97" s="143" t="s">
        <v>18</v>
      </c>
      <c r="BH97" s="143">
        <v>18</v>
      </c>
      <c r="BI97" s="685"/>
      <c r="BJ97" s="227" t="s">
        <v>555</v>
      </c>
      <c r="BK97" s="688"/>
      <c r="BL97" s="691"/>
    </row>
    <row r="98" spans="2:64" ht="12" customHeight="1" thickBot="1" x14ac:dyDescent="0.2">
      <c r="B98" s="91"/>
      <c r="C98" s="491"/>
      <c r="D98" s="492"/>
      <c r="E98" s="30">
        <f>IF(K95="","",K95)</f>
        <v>0</v>
      </c>
      <c r="F98" s="13" t="str">
        <f t="shared" si="7"/>
        <v>-</v>
      </c>
      <c r="G98" s="86">
        <f>IF(I95="","",I95)</f>
        <v>2</v>
      </c>
      <c r="H98" s="518" t="str">
        <f>IF(J95="","",J95)</f>
        <v>-</v>
      </c>
      <c r="I98" s="629"/>
      <c r="J98" s="630"/>
      <c r="K98" s="630"/>
      <c r="L98" s="631"/>
      <c r="M98" s="350">
        <v>0</v>
      </c>
      <c r="N98" s="13" t="str">
        <f t="shared" si="6"/>
        <v>-</v>
      </c>
      <c r="O98" s="348">
        <v>2</v>
      </c>
      <c r="P98" s="499"/>
      <c r="Q98" s="525"/>
      <c r="R98" s="526"/>
      <c r="S98" s="526"/>
      <c r="T98" s="527"/>
      <c r="U98" s="9"/>
      <c r="V98" s="15">
        <f>COUNTIF(E97:P99,"○")</f>
        <v>0</v>
      </c>
      <c r="W98" s="16">
        <f>COUNTIF(E97:P99,"×")</f>
        <v>2</v>
      </c>
      <c r="X98" s="19">
        <f>(IF((E97&gt;G97),1,0))+(IF((E98&gt;G98),1,0))+(IF((E99&gt;G99),1,0))+(IF((I97&gt;K97),1,0))+(IF((I98&gt;K98),1,0))+(IF((I99&gt;K99),1,0))+(IF((M97&gt;O97),1,0))+(IF((M98&gt;O98),1,0))+(IF((M99&gt;O99),1,0))</f>
        <v>0</v>
      </c>
      <c r="Y98" s="20">
        <f>(IF((E97&lt;G97),1,0))+(IF((E98&lt;G98),1,0))+(IF((E99&lt;G99),1,0))+(IF((I97&lt;K97),1,0))+(IF((I98&lt;K98),1,0))+(IF((I99&lt;K99),1,0))+(IF((M97&lt;O97),1,0))+(IF((M98&lt;O98),1,0))+(IF((M99&lt;O99),1,0))</f>
        <v>6</v>
      </c>
      <c r="Z98" s="21">
        <f>X98-Y98</f>
        <v>-6</v>
      </c>
      <c r="AA98" s="16">
        <f>SUM(E97:E99,I97:I99,M97:M99)</f>
        <v>1</v>
      </c>
      <c r="AB98" s="16">
        <f>SUM(G97:G99,K97:K99,O97:O99)</f>
        <v>12</v>
      </c>
      <c r="AC98" s="18">
        <f>AA98-AB98</f>
        <v>-11</v>
      </c>
      <c r="AD98" s="96"/>
      <c r="AE98" s="96"/>
      <c r="AM98" s="160"/>
      <c r="AN98" s="474"/>
      <c r="AO98" s="477"/>
      <c r="AP98" s="177"/>
      <c r="AQ98" s="471"/>
      <c r="AR98" s="161">
        <v>21</v>
      </c>
      <c r="AS98" s="161" t="s">
        <v>18</v>
      </c>
      <c r="AT98" s="161">
        <v>19</v>
      </c>
      <c r="AU98" s="471"/>
      <c r="AV98" s="177"/>
      <c r="AW98" s="482"/>
      <c r="AX98" s="484"/>
      <c r="BA98" s="148"/>
      <c r="BB98" s="680"/>
      <c r="BC98" s="683"/>
      <c r="BD98" s="179"/>
      <c r="BE98" s="695"/>
      <c r="BF98" s="149">
        <v>10</v>
      </c>
      <c r="BG98" s="149" t="s">
        <v>18</v>
      </c>
      <c r="BH98" s="149">
        <v>21</v>
      </c>
      <c r="BI98" s="695"/>
      <c r="BJ98" s="179"/>
      <c r="BK98" s="689"/>
      <c r="BL98" s="692"/>
    </row>
    <row r="99" spans="2:64" ht="12" customHeight="1" x14ac:dyDescent="0.15">
      <c r="B99" s="91"/>
      <c r="C99" s="512"/>
      <c r="D99" s="513"/>
      <c r="E99" s="242">
        <f>IF(K96="","",K96)</f>
        <v>0</v>
      </c>
      <c r="F99" s="13" t="str">
        <f t="shared" si="7"/>
        <v>-</v>
      </c>
      <c r="G99" s="36">
        <f>IF(I96="","",I96)</f>
        <v>2</v>
      </c>
      <c r="H99" s="519" t="str">
        <f>IF(J96="","",J96)</f>
        <v>-</v>
      </c>
      <c r="I99" s="632"/>
      <c r="J99" s="633"/>
      <c r="K99" s="633"/>
      <c r="L99" s="634"/>
      <c r="M99" s="350">
        <v>1</v>
      </c>
      <c r="N99" s="13" t="str">
        <f t="shared" si="6"/>
        <v>-</v>
      </c>
      <c r="O99" s="349">
        <v>2</v>
      </c>
      <c r="P99" s="572"/>
      <c r="Q99" s="24">
        <f>V98</f>
        <v>0</v>
      </c>
      <c r="R99" s="25" t="s">
        <v>14</v>
      </c>
      <c r="S99" s="25">
        <f>W98</f>
        <v>2</v>
      </c>
      <c r="T99" s="26" t="s">
        <v>11</v>
      </c>
      <c r="U99" s="9"/>
      <c r="V99" s="37"/>
      <c r="W99" s="38"/>
      <c r="X99" s="39"/>
      <c r="Y99" s="40"/>
      <c r="Z99" s="41"/>
      <c r="AA99" s="38"/>
      <c r="AB99" s="38"/>
      <c r="AC99" s="42"/>
      <c r="AD99" s="96"/>
      <c r="AE99" s="96"/>
      <c r="AM99" s="152"/>
      <c r="AN99" s="472" t="s">
        <v>65</v>
      </c>
      <c r="AO99" s="475">
        <v>0</v>
      </c>
      <c r="AP99" s="223" t="s">
        <v>180</v>
      </c>
      <c r="AQ99" s="478">
        <v>0</v>
      </c>
      <c r="AR99" s="153">
        <v>15</v>
      </c>
      <c r="AS99" s="153" t="s">
        <v>18</v>
      </c>
      <c r="AT99" s="153">
        <v>21</v>
      </c>
      <c r="AU99" s="478">
        <v>2</v>
      </c>
      <c r="AV99" s="185" t="s">
        <v>233</v>
      </c>
      <c r="AW99" s="480">
        <v>3</v>
      </c>
      <c r="AX99" s="709" t="s">
        <v>159</v>
      </c>
      <c r="BA99" s="140"/>
      <c r="BB99" s="678" t="s">
        <v>216</v>
      </c>
      <c r="BC99" s="681">
        <v>1</v>
      </c>
      <c r="BD99" s="226" t="s">
        <v>352</v>
      </c>
      <c r="BE99" s="684">
        <v>0</v>
      </c>
      <c r="BF99" s="141">
        <v>10</v>
      </c>
      <c r="BG99" s="141" t="s">
        <v>18</v>
      </c>
      <c r="BH99" s="141">
        <v>21</v>
      </c>
      <c r="BI99" s="684">
        <v>2</v>
      </c>
      <c r="BJ99" s="194" t="s">
        <v>368</v>
      </c>
      <c r="BK99" s="687">
        <v>2</v>
      </c>
      <c r="BL99" s="705" t="s">
        <v>75</v>
      </c>
    </row>
    <row r="100" spans="2:64" ht="12" customHeight="1" x14ac:dyDescent="0.15">
      <c r="B100" s="91"/>
      <c r="C100" s="510" t="s">
        <v>75</v>
      </c>
      <c r="D100" s="511"/>
      <c r="E100" s="243">
        <f>IF(O94="","",O94)</f>
        <v>2</v>
      </c>
      <c r="F100" s="44" t="str">
        <f t="shared" si="7"/>
        <v>-</v>
      </c>
      <c r="G100" s="87">
        <f>IF(M94="","",M94)</f>
        <v>0</v>
      </c>
      <c r="H100" s="517" t="str">
        <f>IF(P94="","",IF(P94="○","×",IF(P94="×","○")))</f>
        <v>○</v>
      </c>
      <c r="I100" s="46">
        <f>IF(O97="","",O97)</f>
        <v>2</v>
      </c>
      <c r="J100" s="44" t="str">
        <f>IF(I100="","","-")</f>
        <v>-</v>
      </c>
      <c r="K100" s="45">
        <f>IF(M97="","",M97)</f>
        <v>0</v>
      </c>
      <c r="L100" s="517" t="str">
        <f>IF(P97="","",IF(P97="○","×",IF(P97="×","○")))</f>
        <v>○</v>
      </c>
      <c r="M100" s="626"/>
      <c r="N100" s="627"/>
      <c r="O100" s="627"/>
      <c r="P100" s="628"/>
      <c r="Q100" s="522" t="s">
        <v>237</v>
      </c>
      <c r="R100" s="523"/>
      <c r="S100" s="523"/>
      <c r="T100" s="524"/>
      <c r="U100" s="9"/>
      <c r="V100" s="32"/>
      <c r="W100" s="33"/>
      <c r="X100" s="8"/>
      <c r="Y100" s="6"/>
      <c r="Z100" s="17"/>
      <c r="AA100" s="33"/>
      <c r="AB100" s="33"/>
      <c r="AC100" s="34"/>
      <c r="AD100" s="96"/>
      <c r="AE100" s="96"/>
      <c r="AM100" s="154"/>
      <c r="AN100" s="473"/>
      <c r="AO100" s="476"/>
      <c r="AP100" s="224" t="s">
        <v>332</v>
      </c>
      <c r="AQ100" s="470"/>
      <c r="AR100" s="155">
        <v>12</v>
      </c>
      <c r="AS100" s="155" t="s">
        <v>18</v>
      </c>
      <c r="AT100" s="155">
        <v>21</v>
      </c>
      <c r="AU100" s="470"/>
      <c r="AV100" s="186" t="s">
        <v>234</v>
      </c>
      <c r="AW100" s="481"/>
      <c r="AX100" s="483"/>
      <c r="BA100" s="142"/>
      <c r="BB100" s="679"/>
      <c r="BC100" s="682"/>
      <c r="BD100" s="227" t="s">
        <v>182</v>
      </c>
      <c r="BE100" s="685"/>
      <c r="BF100" s="143">
        <v>11</v>
      </c>
      <c r="BG100" s="143" t="s">
        <v>18</v>
      </c>
      <c r="BH100" s="143">
        <v>21</v>
      </c>
      <c r="BI100" s="685"/>
      <c r="BJ100" s="195" t="s">
        <v>370</v>
      </c>
      <c r="BK100" s="688"/>
      <c r="BL100" s="691"/>
    </row>
    <row r="101" spans="2:64" ht="12" customHeight="1" x14ac:dyDescent="0.15">
      <c r="B101" s="91"/>
      <c r="C101" s="491"/>
      <c r="D101" s="492"/>
      <c r="E101" s="30">
        <f>IF(O95="","",O95)</f>
        <v>2</v>
      </c>
      <c r="F101" s="13" t="str">
        <f t="shared" si="7"/>
        <v>-</v>
      </c>
      <c r="G101" s="86">
        <f>IF(M95="","",M95)</f>
        <v>0</v>
      </c>
      <c r="H101" s="518" t="str">
        <f>IF(J98="","",J98)</f>
        <v/>
      </c>
      <c r="I101" s="47">
        <f>IF(O98="","",O98)</f>
        <v>2</v>
      </c>
      <c r="J101" s="13" t="str">
        <f>IF(I101="","","-")</f>
        <v>-</v>
      </c>
      <c r="K101" s="31">
        <f>IF(M98="","",M98)</f>
        <v>0</v>
      </c>
      <c r="L101" s="518" t="str">
        <f>IF(N98="","",N98)</f>
        <v>-</v>
      </c>
      <c r="M101" s="629"/>
      <c r="N101" s="630"/>
      <c r="O101" s="630"/>
      <c r="P101" s="631"/>
      <c r="Q101" s="525"/>
      <c r="R101" s="526"/>
      <c r="S101" s="526"/>
      <c r="T101" s="527"/>
      <c r="U101" s="9"/>
      <c r="V101" s="15">
        <f>COUNTIF(E100:P102,"○")</f>
        <v>2</v>
      </c>
      <c r="W101" s="16">
        <f>COUNTIF(E100:P102,"×")</f>
        <v>0</v>
      </c>
      <c r="X101" s="19">
        <f>(IF((E100&gt;G100),1,0))+(IF((E101&gt;G101),1,0))+(IF((E102&gt;G102),1,0))+(IF((I100&gt;K100),1,0))+(IF((I101&gt;K101),1,0))+(IF((I102&gt;K102),1,0))+(IF((M100&gt;O100),1,0))+(IF((M101&gt;O101),1,0))+(IF((M102&gt;O102),1,0))</f>
        <v>5</v>
      </c>
      <c r="Y101" s="20">
        <f>(IF((E100&lt;G100),1,0))+(IF((E101&lt;G101),1,0))+(IF((E102&lt;G102),1,0))+(IF((I100&lt;K100),1,0))+(IF((I101&lt;K101),1,0))+(IF((I102&lt;K102),1,0))+(IF((M100&lt;O100),1,0))+(IF((M101&lt;O101),1,0))+(IF((M102&lt;O102),1,0))</f>
        <v>1</v>
      </c>
      <c r="Z101" s="21">
        <f>X101-Y101</f>
        <v>4</v>
      </c>
      <c r="AA101" s="16">
        <f>SUM(E100:E102,I100:I102,M100:M102)</f>
        <v>10</v>
      </c>
      <c r="AB101" s="16">
        <f>SUM(G100:G102,K100:K102,O100:O102)</f>
        <v>3</v>
      </c>
      <c r="AC101" s="18">
        <f>AA101-AB101</f>
        <v>7</v>
      </c>
      <c r="AD101" s="96"/>
      <c r="AE101" s="96"/>
      <c r="AM101" s="485" t="s">
        <v>52</v>
      </c>
      <c r="AN101" s="473"/>
      <c r="AO101" s="476"/>
      <c r="AP101" s="187"/>
      <c r="AQ101" s="479"/>
      <c r="AR101" s="156"/>
      <c r="AS101" s="156" t="s">
        <v>18</v>
      </c>
      <c r="AT101" s="156"/>
      <c r="AU101" s="479"/>
      <c r="AV101" s="187"/>
      <c r="AW101" s="481"/>
      <c r="AX101" s="483"/>
      <c r="BA101" s="693" t="s">
        <v>53</v>
      </c>
      <c r="BB101" s="679"/>
      <c r="BC101" s="682"/>
      <c r="BD101" s="196"/>
      <c r="BE101" s="686"/>
      <c r="BF101" s="144"/>
      <c r="BG101" s="144" t="s">
        <v>18</v>
      </c>
      <c r="BH101" s="144"/>
      <c r="BI101" s="686"/>
      <c r="BJ101" s="196"/>
      <c r="BK101" s="688"/>
      <c r="BL101" s="691"/>
    </row>
    <row r="102" spans="2:64" ht="12" customHeight="1" thickBot="1" x14ac:dyDescent="0.2">
      <c r="B102" s="91"/>
      <c r="C102" s="493"/>
      <c r="D102" s="494"/>
      <c r="E102" s="175">
        <f>IF(O96="","",O96)</f>
        <v>0</v>
      </c>
      <c r="F102" s="49" t="str">
        <f t="shared" si="7"/>
        <v>-</v>
      </c>
      <c r="G102" s="88">
        <f>IF(M96="","",M96)</f>
        <v>2</v>
      </c>
      <c r="H102" s="567" t="str">
        <f>IF(J99="","",J99)</f>
        <v/>
      </c>
      <c r="I102" s="51">
        <f>IF(O99="","",O99)</f>
        <v>2</v>
      </c>
      <c r="J102" s="49" t="str">
        <f>IF(I102="","","-")</f>
        <v>-</v>
      </c>
      <c r="K102" s="50">
        <f>IF(M99="","",M99)</f>
        <v>1</v>
      </c>
      <c r="L102" s="567" t="str">
        <f>IF(N99="","",N99)</f>
        <v>-</v>
      </c>
      <c r="M102" s="635"/>
      <c r="N102" s="636"/>
      <c r="O102" s="636"/>
      <c r="P102" s="637"/>
      <c r="Q102" s="52">
        <f>V101</f>
        <v>2</v>
      </c>
      <c r="R102" s="53" t="s">
        <v>14</v>
      </c>
      <c r="S102" s="53">
        <f>W101</f>
        <v>0</v>
      </c>
      <c r="T102" s="54" t="s">
        <v>11</v>
      </c>
      <c r="U102" s="9"/>
      <c r="V102" s="37"/>
      <c r="W102" s="38"/>
      <c r="X102" s="39"/>
      <c r="Y102" s="40"/>
      <c r="Z102" s="41"/>
      <c r="AA102" s="38"/>
      <c r="AB102" s="38"/>
      <c r="AC102" s="42"/>
      <c r="AD102" s="96"/>
      <c r="AE102" s="96"/>
      <c r="AM102" s="485"/>
      <c r="AN102" s="473"/>
      <c r="AO102" s="476"/>
      <c r="AP102" s="188" t="s">
        <v>340</v>
      </c>
      <c r="AQ102" s="469">
        <v>0</v>
      </c>
      <c r="AR102" s="157">
        <v>10</v>
      </c>
      <c r="AS102" s="157" t="s">
        <v>18</v>
      </c>
      <c r="AT102" s="157">
        <v>21</v>
      </c>
      <c r="AU102" s="469">
        <v>2</v>
      </c>
      <c r="AV102" s="191" t="s">
        <v>349</v>
      </c>
      <c r="AW102" s="481"/>
      <c r="AX102" s="483"/>
      <c r="BA102" s="693"/>
      <c r="BB102" s="679"/>
      <c r="BC102" s="682"/>
      <c r="BD102" s="249" t="s">
        <v>354</v>
      </c>
      <c r="BE102" s="694">
        <v>0</v>
      </c>
      <c r="BF102" s="145">
        <v>10</v>
      </c>
      <c r="BG102" s="145" t="s">
        <v>18</v>
      </c>
      <c r="BH102" s="145">
        <v>21</v>
      </c>
      <c r="BI102" s="694">
        <v>2</v>
      </c>
      <c r="BJ102" s="200" t="s">
        <v>374</v>
      </c>
      <c r="BK102" s="688"/>
      <c r="BL102" s="691"/>
    </row>
    <row r="103" spans="2:64" ht="12" customHeight="1" x14ac:dyDescent="0.2">
      <c r="B103" s="91"/>
      <c r="C103" s="92"/>
      <c r="D103" s="94"/>
      <c r="E103" s="94"/>
      <c r="F103" s="94"/>
      <c r="G103" s="94"/>
      <c r="H103" s="94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0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M103" s="158" t="s">
        <v>150</v>
      </c>
      <c r="AN103" s="473"/>
      <c r="AO103" s="476"/>
      <c r="AP103" s="189" t="s">
        <v>336</v>
      </c>
      <c r="AQ103" s="470"/>
      <c r="AR103" s="155">
        <v>7</v>
      </c>
      <c r="AS103" s="155" t="s">
        <v>18</v>
      </c>
      <c r="AT103" s="155">
        <v>21</v>
      </c>
      <c r="AU103" s="470"/>
      <c r="AV103" s="192" t="s">
        <v>235</v>
      </c>
      <c r="AW103" s="481"/>
      <c r="AX103" s="483"/>
      <c r="BA103" s="146" t="s">
        <v>150</v>
      </c>
      <c r="BB103" s="679"/>
      <c r="BC103" s="682"/>
      <c r="BD103" s="198" t="s">
        <v>358</v>
      </c>
      <c r="BE103" s="685"/>
      <c r="BF103" s="143">
        <v>9</v>
      </c>
      <c r="BG103" s="143" t="s">
        <v>18</v>
      </c>
      <c r="BH103" s="143">
        <v>21</v>
      </c>
      <c r="BI103" s="685"/>
      <c r="BJ103" s="201" t="s">
        <v>372</v>
      </c>
      <c r="BK103" s="688"/>
      <c r="BL103" s="691"/>
    </row>
    <row r="104" spans="2:64" ht="12" customHeight="1" x14ac:dyDescent="0.2">
      <c r="B104" s="91"/>
      <c r="C104" s="98" t="s">
        <v>22</v>
      </c>
      <c r="D104" s="99"/>
      <c r="F104" s="100"/>
      <c r="I104" s="100"/>
      <c r="K104" s="100"/>
      <c r="L104" s="100"/>
      <c r="M104" s="100"/>
      <c r="O104" s="100"/>
      <c r="P104" s="101"/>
      <c r="R104" s="102"/>
      <c r="S104" s="96"/>
      <c r="T104" s="96"/>
      <c r="U104" s="96"/>
      <c r="V104" s="96"/>
      <c r="W104" s="96"/>
      <c r="X104" s="96"/>
      <c r="Y104" s="91"/>
      <c r="Z104" s="91"/>
      <c r="AA104" s="91"/>
      <c r="AB104" s="91"/>
      <c r="AC104" s="91"/>
      <c r="AD104" s="91"/>
      <c r="AE104" s="91"/>
      <c r="AF104" s="107"/>
      <c r="AG104" s="107"/>
      <c r="AH104" s="107"/>
      <c r="AI104" s="107"/>
      <c r="AJ104" s="107"/>
      <c r="AK104" s="107"/>
      <c r="AL104" s="107"/>
      <c r="AM104" s="485">
        <v>3</v>
      </c>
      <c r="AN104" s="473"/>
      <c r="AO104" s="476"/>
      <c r="AP104" s="190"/>
      <c r="AQ104" s="479"/>
      <c r="AR104" s="156"/>
      <c r="AS104" s="156" t="s">
        <v>18</v>
      </c>
      <c r="AT104" s="156"/>
      <c r="AU104" s="479"/>
      <c r="AV104" s="193"/>
      <c r="AW104" s="481"/>
      <c r="AX104" s="483"/>
      <c r="BA104" s="693">
        <v>3</v>
      </c>
      <c r="BB104" s="679"/>
      <c r="BC104" s="682"/>
      <c r="BD104" s="199"/>
      <c r="BE104" s="686"/>
      <c r="BF104" s="144"/>
      <c r="BG104" s="144" t="s">
        <v>18</v>
      </c>
      <c r="BH104" s="144"/>
      <c r="BI104" s="686"/>
      <c r="BJ104" s="202"/>
      <c r="BK104" s="688"/>
      <c r="BL104" s="691"/>
    </row>
    <row r="105" spans="2:64" ht="12" customHeight="1" x14ac:dyDescent="0.2">
      <c r="B105" s="91"/>
      <c r="C105" s="91" t="s">
        <v>23</v>
      </c>
      <c r="D105" s="99"/>
      <c r="F105" s="114" t="s">
        <v>26</v>
      </c>
      <c r="G105" s="114"/>
      <c r="H105" s="114"/>
      <c r="I105" s="415" t="s">
        <v>159</v>
      </c>
      <c r="J105" s="415"/>
      <c r="K105" s="415"/>
      <c r="L105" s="415"/>
      <c r="M105" s="415"/>
      <c r="N105" s="415"/>
      <c r="O105" s="415"/>
      <c r="P105" s="109"/>
      <c r="Q105" s="109">
        <v>0</v>
      </c>
      <c r="R105" s="234" t="s">
        <v>214</v>
      </c>
      <c r="S105" s="235">
        <v>3</v>
      </c>
      <c r="T105" s="235"/>
      <c r="U105" s="114" t="s">
        <v>27</v>
      </c>
      <c r="V105" s="114"/>
      <c r="W105" s="114"/>
      <c r="X105" s="415" t="s">
        <v>75</v>
      </c>
      <c r="Y105" s="415"/>
      <c r="Z105" s="415"/>
      <c r="AA105" s="415"/>
      <c r="AB105" s="415"/>
      <c r="AC105" s="415"/>
      <c r="AD105" s="415"/>
      <c r="AE105" s="91"/>
      <c r="AG105" s="89"/>
      <c r="AH105" s="89"/>
      <c r="AI105" s="89"/>
      <c r="AJ105" s="89"/>
      <c r="AK105" s="89"/>
      <c r="AL105" s="89"/>
      <c r="AM105" s="485"/>
      <c r="AN105" s="473"/>
      <c r="AO105" s="476"/>
      <c r="AP105" s="224" t="s">
        <v>334</v>
      </c>
      <c r="AQ105" s="469">
        <v>0</v>
      </c>
      <c r="AR105" s="155">
        <v>13</v>
      </c>
      <c r="AS105" s="155" t="s">
        <v>18</v>
      </c>
      <c r="AT105" s="155">
        <v>21</v>
      </c>
      <c r="AU105" s="469">
        <v>2</v>
      </c>
      <c r="AV105" s="186" t="s">
        <v>234</v>
      </c>
      <c r="AW105" s="481"/>
      <c r="AX105" s="483"/>
      <c r="BA105" s="693"/>
      <c r="BB105" s="679"/>
      <c r="BC105" s="682"/>
      <c r="BD105" s="195" t="s">
        <v>356</v>
      </c>
      <c r="BE105" s="694">
        <v>2</v>
      </c>
      <c r="BF105" s="143">
        <v>21</v>
      </c>
      <c r="BG105" s="143" t="s">
        <v>18</v>
      </c>
      <c r="BH105" s="143">
        <v>12</v>
      </c>
      <c r="BI105" s="694">
        <v>0</v>
      </c>
      <c r="BJ105" s="227" t="s">
        <v>368</v>
      </c>
      <c r="BK105" s="688"/>
      <c r="BL105" s="691"/>
    </row>
    <row r="106" spans="2:64" ht="12" customHeight="1" x14ac:dyDescent="0.2">
      <c r="B106" s="91"/>
      <c r="C106" s="91" t="s">
        <v>24</v>
      </c>
      <c r="D106" s="99"/>
      <c r="F106" s="221" t="s">
        <v>30</v>
      </c>
      <c r="G106" s="221"/>
      <c r="H106" s="221"/>
      <c r="I106" s="415" t="s">
        <v>158</v>
      </c>
      <c r="J106" s="415"/>
      <c r="K106" s="415"/>
      <c r="L106" s="415"/>
      <c r="M106" s="415"/>
      <c r="N106" s="415"/>
      <c r="O106" s="415"/>
      <c r="P106" s="108"/>
      <c r="Q106" s="108">
        <v>2</v>
      </c>
      <c r="R106" s="222" t="s">
        <v>214</v>
      </c>
      <c r="S106" s="222">
        <v>1</v>
      </c>
      <c r="T106" s="108"/>
      <c r="U106" s="221" t="s">
        <v>28</v>
      </c>
      <c r="V106" s="221"/>
      <c r="W106" s="221"/>
      <c r="X106" s="415" t="s">
        <v>71</v>
      </c>
      <c r="Y106" s="415"/>
      <c r="Z106" s="415"/>
      <c r="AA106" s="415"/>
      <c r="AB106" s="415"/>
      <c r="AC106" s="415"/>
      <c r="AD106" s="415"/>
      <c r="AE106" s="91"/>
      <c r="AG106" s="89"/>
      <c r="AH106" s="89"/>
      <c r="AI106" s="89"/>
      <c r="AJ106" s="89"/>
      <c r="AK106" s="89"/>
      <c r="AL106" s="89"/>
      <c r="AM106" s="159"/>
      <c r="AN106" s="473"/>
      <c r="AO106" s="476"/>
      <c r="AP106" s="186" t="s">
        <v>338</v>
      </c>
      <c r="AQ106" s="470"/>
      <c r="AR106" s="155">
        <v>17</v>
      </c>
      <c r="AS106" s="155" t="s">
        <v>18</v>
      </c>
      <c r="AT106" s="155">
        <v>21</v>
      </c>
      <c r="AU106" s="470"/>
      <c r="AV106" s="186" t="s">
        <v>349</v>
      </c>
      <c r="AW106" s="481"/>
      <c r="AX106" s="483"/>
      <c r="BA106" s="147"/>
      <c r="BB106" s="679"/>
      <c r="BC106" s="682"/>
      <c r="BD106" s="195" t="s">
        <v>358</v>
      </c>
      <c r="BE106" s="685"/>
      <c r="BF106" s="143">
        <v>21</v>
      </c>
      <c r="BG106" s="143" t="s">
        <v>18</v>
      </c>
      <c r="BH106" s="143">
        <v>10</v>
      </c>
      <c r="BI106" s="685"/>
      <c r="BJ106" s="195" t="s">
        <v>555</v>
      </c>
      <c r="BK106" s="688"/>
      <c r="BL106" s="691"/>
    </row>
    <row r="107" spans="2:64" ht="12" customHeight="1" thickBot="1" x14ac:dyDescent="0.25">
      <c r="B107" s="91"/>
      <c r="C107" s="91" t="s">
        <v>25</v>
      </c>
      <c r="D107" s="91"/>
      <c r="F107" s="221" t="s">
        <v>31</v>
      </c>
      <c r="G107" s="221"/>
      <c r="H107" s="221"/>
      <c r="I107" s="415" t="s">
        <v>65</v>
      </c>
      <c r="J107" s="415"/>
      <c r="K107" s="415"/>
      <c r="L107" s="415"/>
      <c r="M107" s="415"/>
      <c r="N107" s="415"/>
      <c r="O107" s="415"/>
      <c r="P107" s="108"/>
      <c r="Q107" s="108">
        <v>0</v>
      </c>
      <c r="R107" s="222" t="s">
        <v>214</v>
      </c>
      <c r="S107" s="222">
        <v>3</v>
      </c>
      <c r="T107" s="108"/>
      <c r="U107" s="221" t="s">
        <v>29</v>
      </c>
      <c r="V107" s="221"/>
      <c r="W107" s="221"/>
      <c r="X107" s="415" t="s">
        <v>160</v>
      </c>
      <c r="Y107" s="415"/>
      <c r="Z107" s="415"/>
      <c r="AA107" s="415"/>
      <c r="AB107" s="415"/>
      <c r="AC107" s="415"/>
      <c r="AD107" s="415"/>
      <c r="AE107" s="91"/>
      <c r="AG107" s="89"/>
      <c r="AH107" s="89"/>
      <c r="AI107" s="89"/>
      <c r="AJ107" s="89"/>
      <c r="AK107" s="89"/>
      <c r="AL107" s="89"/>
      <c r="AM107" s="160"/>
      <c r="AN107" s="474"/>
      <c r="AO107" s="477"/>
      <c r="AP107" s="177"/>
      <c r="AQ107" s="471"/>
      <c r="AR107" s="161"/>
      <c r="AS107" s="161" t="s">
        <v>18</v>
      </c>
      <c r="AT107" s="161"/>
      <c r="AU107" s="471"/>
      <c r="AV107" s="177"/>
      <c r="AW107" s="482"/>
      <c r="AX107" s="484"/>
      <c r="BA107" s="148"/>
      <c r="BB107" s="680"/>
      <c r="BC107" s="683"/>
      <c r="BD107" s="179"/>
      <c r="BE107" s="695"/>
      <c r="BF107" s="149"/>
      <c r="BG107" s="149" t="s">
        <v>18</v>
      </c>
      <c r="BH107" s="149"/>
      <c r="BI107" s="695"/>
      <c r="BJ107" s="179"/>
      <c r="BK107" s="689"/>
      <c r="BL107" s="692"/>
    </row>
    <row r="108" spans="2:64" ht="12" customHeight="1" x14ac:dyDescent="0.2">
      <c r="B108" s="91"/>
      <c r="Y108" s="91"/>
      <c r="Z108" s="91"/>
      <c r="AA108" s="91"/>
      <c r="AB108" s="91"/>
      <c r="AD108" s="91"/>
      <c r="AE108" s="91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>
        <v>2</v>
      </c>
    </row>
    <row r="109" spans="2:64" ht="12" customHeight="1" thickBot="1" x14ac:dyDescent="0.25">
      <c r="B109" s="91"/>
      <c r="D109" s="645" t="s">
        <v>59</v>
      </c>
      <c r="E109" s="700" t="s">
        <v>242</v>
      </c>
      <c r="F109" s="701"/>
      <c r="G109" s="701"/>
      <c r="H109" s="701"/>
      <c r="I109" s="701"/>
      <c r="J109" s="701"/>
      <c r="K109" s="701"/>
      <c r="L109" s="701"/>
      <c r="M109" s="701"/>
      <c r="N109" s="701"/>
      <c r="O109" s="701"/>
      <c r="P109" s="701"/>
      <c r="Q109" s="701"/>
      <c r="R109" s="701"/>
      <c r="S109" s="701"/>
      <c r="T109" s="702"/>
      <c r="Y109" s="91"/>
      <c r="Z109" s="91"/>
      <c r="AA109" s="91"/>
      <c r="AB109" s="91"/>
      <c r="AD109" s="91"/>
      <c r="AE109" s="91"/>
      <c r="AG109" s="89"/>
      <c r="AH109" s="89"/>
      <c r="AI109" s="89"/>
      <c r="AJ109" s="89"/>
      <c r="AK109" s="89"/>
      <c r="AL109" s="89"/>
      <c r="BA109" s="91"/>
    </row>
    <row r="110" spans="2:64" ht="12" customHeight="1" x14ac:dyDescent="0.2">
      <c r="B110" s="91"/>
      <c r="D110" s="646"/>
      <c r="E110" s="703"/>
      <c r="F110" s="415"/>
      <c r="G110" s="415"/>
      <c r="H110" s="415"/>
      <c r="I110" s="415"/>
      <c r="J110" s="415"/>
      <c r="K110" s="415"/>
      <c r="L110" s="415"/>
      <c r="M110" s="415"/>
      <c r="N110" s="415"/>
      <c r="O110" s="415"/>
      <c r="P110" s="415"/>
      <c r="Q110" s="415"/>
      <c r="R110" s="415"/>
      <c r="S110" s="415"/>
      <c r="T110" s="704"/>
      <c r="Y110" s="91"/>
      <c r="Z110" s="91"/>
      <c r="AA110" s="91"/>
      <c r="AB110" s="91"/>
      <c r="AC110" s="91"/>
      <c r="AD110" s="91"/>
      <c r="AE110" s="91"/>
      <c r="AI110" s="406" t="s">
        <v>176</v>
      </c>
      <c r="AJ110" s="407"/>
      <c r="AK110" s="407"/>
      <c r="AL110" s="407"/>
      <c r="AM110" s="408"/>
      <c r="AN110" s="668" t="s">
        <v>159</v>
      </c>
      <c r="AO110" s="607">
        <v>0</v>
      </c>
      <c r="AP110" s="203" t="s">
        <v>233</v>
      </c>
      <c r="AQ110" s="610">
        <v>1</v>
      </c>
      <c r="AR110" s="129">
        <v>12</v>
      </c>
      <c r="AS110" s="129" t="s">
        <v>18</v>
      </c>
      <c r="AT110" s="129">
        <v>21</v>
      </c>
      <c r="AU110" s="610">
        <v>2</v>
      </c>
      <c r="AV110" s="203" t="s">
        <v>368</v>
      </c>
      <c r="AW110" s="665">
        <v>3</v>
      </c>
      <c r="AX110" s="673" t="s">
        <v>75</v>
      </c>
      <c r="AY110" s="91"/>
      <c r="AZ110" s="91"/>
      <c r="BA110" s="91"/>
    </row>
    <row r="111" spans="2:64" ht="12" customHeight="1" x14ac:dyDescent="0.2">
      <c r="B111" s="91"/>
      <c r="C111" s="98"/>
      <c r="D111" s="645" t="s">
        <v>60</v>
      </c>
      <c r="E111" s="700" t="s">
        <v>243</v>
      </c>
      <c r="F111" s="701"/>
      <c r="G111" s="701"/>
      <c r="H111" s="701"/>
      <c r="I111" s="701"/>
      <c r="J111" s="701"/>
      <c r="K111" s="701"/>
      <c r="L111" s="701"/>
      <c r="M111" s="701"/>
      <c r="N111" s="701"/>
      <c r="O111" s="701"/>
      <c r="P111" s="701"/>
      <c r="Q111" s="701"/>
      <c r="R111" s="701"/>
      <c r="S111" s="701"/>
      <c r="T111" s="7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I111" s="409"/>
      <c r="AJ111" s="410"/>
      <c r="AK111" s="410"/>
      <c r="AL111" s="410"/>
      <c r="AM111" s="411"/>
      <c r="AN111" s="710"/>
      <c r="AO111" s="608"/>
      <c r="AP111" s="204" t="s">
        <v>234</v>
      </c>
      <c r="AQ111" s="611"/>
      <c r="AR111" s="131">
        <v>21</v>
      </c>
      <c r="AS111" s="131" t="s">
        <v>18</v>
      </c>
      <c r="AT111" s="131">
        <v>17</v>
      </c>
      <c r="AU111" s="611"/>
      <c r="AV111" s="204" t="s">
        <v>370</v>
      </c>
      <c r="AW111" s="666"/>
      <c r="AX111" s="669"/>
      <c r="AY111" s="91"/>
      <c r="AZ111" s="91"/>
      <c r="BA111" s="91"/>
    </row>
    <row r="112" spans="2:64" ht="12" customHeight="1" x14ac:dyDescent="0.2">
      <c r="B112" s="91"/>
      <c r="C112" s="98"/>
      <c r="D112" s="646"/>
      <c r="E112" s="703"/>
      <c r="F112" s="415"/>
      <c r="G112" s="415"/>
      <c r="H112" s="415"/>
      <c r="I112" s="415"/>
      <c r="J112" s="415"/>
      <c r="K112" s="415"/>
      <c r="L112" s="415"/>
      <c r="M112" s="415"/>
      <c r="N112" s="415"/>
      <c r="O112" s="415"/>
      <c r="P112" s="415"/>
      <c r="Q112" s="415"/>
      <c r="R112" s="415"/>
      <c r="S112" s="415"/>
      <c r="T112" s="704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I112" s="409"/>
      <c r="AJ112" s="410"/>
      <c r="AK112" s="410"/>
      <c r="AL112" s="410"/>
      <c r="AM112" s="411"/>
      <c r="AN112" s="710"/>
      <c r="AO112" s="608"/>
      <c r="AP112" s="205"/>
      <c r="AQ112" s="612"/>
      <c r="AR112" s="132">
        <v>17</v>
      </c>
      <c r="AS112" s="132" t="s">
        <v>18</v>
      </c>
      <c r="AT112" s="132">
        <v>21</v>
      </c>
      <c r="AU112" s="612"/>
      <c r="AV112" s="205"/>
      <c r="AW112" s="666"/>
      <c r="AX112" s="669"/>
      <c r="AY112" s="91"/>
      <c r="AZ112" s="91"/>
      <c r="BA112" s="91"/>
    </row>
    <row r="113" spans="1:64" ht="12" customHeight="1" x14ac:dyDescent="0.2">
      <c r="B113" s="91"/>
      <c r="C113" s="98"/>
      <c r="D113" s="645" t="s">
        <v>61</v>
      </c>
      <c r="E113" s="700" t="s">
        <v>240</v>
      </c>
      <c r="F113" s="701"/>
      <c r="G113" s="701"/>
      <c r="H113" s="701"/>
      <c r="I113" s="701"/>
      <c r="J113" s="701"/>
      <c r="K113" s="701"/>
      <c r="L113" s="701"/>
      <c r="M113" s="701"/>
      <c r="N113" s="701"/>
      <c r="O113" s="701"/>
      <c r="P113" s="701"/>
      <c r="Q113" s="701"/>
      <c r="R113" s="701"/>
      <c r="S113" s="701"/>
      <c r="T113" s="7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I113" s="409"/>
      <c r="AJ113" s="410"/>
      <c r="AK113" s="410"/>
      <c r="AL113" s="410"/>
      <c r="AM113" s="411"/>
      <c r="AN113" s="710"/>
      <c r="AO113" s="608"/>
      <c r="AP113" s="216" t="s">
        <v>349</v>
      </c>
      <c r="AQ113" s="671">
        <v>1</v>
      </c>
      <c r="AR113" s="133">
        <v>18</v>
      </c>
      <c r="AS113" s="133" t="s">
        <v>18</v>
      </c>
      <c r="AT113" s="133">
        <v>21</v>
      </c>
      <c r="AU113" s="671">
        <v>2</v>
      </c>
      <c r="AV113" s="209" t="s">
        <v>374</v>
      </c>
      <c r="AW113" s="666"/>
      <c r="AX113" s="669"/>
      <c r="AY113" s="91"/>
      <c r="AZ113" s="91"/>
      <c r="BA113" s="91"/>
    </row>
    <row r="114" spans="1:64" ht="12" customHeight="1" x14ac:dyDescent="0.2">
      <c r="A114" s="97"/>
      <c r="B114" s="97"/>
      <c r="C114" s="97"/>
      <c r="D114" s="646"/>
      <c r="E114" s="703"/>
      <c r="F114" s="415"/>
      <c r="G114" s="415"/>
      <c r="H114" s="415"/>
      <c r="I114" s="415"/>
      <c r="J114" s="415"/>
      <c r="K114" s="415"/>
      <c r="L114" s="415"/>
      <c r="M114" s="415"/>
      <c r="N114" s="415"/>
      <c r="O114" s="415"/>
      <c r="P114" s="415"/>
      <c r="Q114" s="415"/>
      <c r="R114" s="415"/>
      <c r="S114" s="415"/>
      <c r="T114" s="704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409"/>
      <c r="AJ114" s="410"/>
      <c r="AK114" s="410"/>
      <c r="AL114" s="410"/>
      <c r="AM114" s="411"/>
      <c r="AN114" s="710"/>
      <c r="AO114" s="608"/>
      <c r="AP114" s="204" t="s">
        <v>235</v>
      </c>
      <c r="AQ114" s="611"/>
      <c r="AR114" s="131">
        <v>21</v>
      </c>
      <c r="AS114" s="131" t="s">
        <v>18</v>
      </c>
      <c r="AT114" s="131">
        <v>19</v>
      </c>
      <c r="AU114" s="611"/>
      <c r="AV114" s="210" t="s">
        <v>372</v>
      </c>
      <c r="AW114" s="666"/>
      <c r="AX114" s="669"/>
      <c r="AY114" s="91"/>
      <c r="AZ114" s="91"/>
      <c r="BA114" s="115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</row>
    <row r="115" spans="1:64" ht="12" customHeight="1" x14ac:dyDescent="0.2">
      <c r="A115" s="97"/>
      <c r="B115" s="97"/>
      <c r="C115" s="97"/>
      <c r="D115" s="645" t="s">
        <v>62</v>
      </c>
      <c r="E115" s="700" t="s">
        <v>241</v>
      </c>
      <c r="F115" s="701"/>
      <c r="G115" s="701"/>
      <c r="H115" s="701"/>
      <c r="I115" s="701"/>
      <c r="J115" s="701"/>
      <c r="K115" s="701"/>
      <c r="L115" s="701"/>
      <c r="M115" s="701"/>
      <c r="N115" s="701"/>
      <c r="O115" s="701"/>
      <c r="P115" s="701"/>
      <c r="Q115" s="701"/>
      <c r="R115" s="701"/>
      <c r="S115" s="701"/>
      <c r="T115" s="702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409"/>
      <c r="AJ115" s="410"/>
      <c r="AK115" s="410"/>
      <c r="AL115" s="410"/>
      <c r="AM115" s="411"/>
      <c r="AN115" s="710"/>
      <c r="AO115" s="608"/>
      <c r="AP115" s="252"/>
      <c r="AQ115" s="612"/>
      <c r="AR115" s="132">
        <v>17</v>
      </c>
      <c r="AS115" s="132" t="s">
        <v>18</v>
      </c>
      <c r="AT115" s="132">
        <v>21</v>
      </c>
      <c r="AU115" s="612"/>
      <c r="AV115" s="211"/>
      <c r="AW115" s="666"/>
      <c r="AX115" s="669"/>
      <c r="AY115" s="91"/>
      <c r="AZ115" s="91"/>
      <c r="BA115" s="115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</row>
    <row r="116" spans="1:64" ht="12" customHeight="1" x14ac:dyDescent="0.2">
      <c r="A116" s="97"/>
      <c r="B116" s="97"/>
      <c r="C116" s="97"/>
      <c r="D116" s="646"/>
      <c r="E116" s="703"/>
      <c r="F116" s="415"/>
      <c r="G116" s="415"/>
      <c r="H116" s="415"/>
      <c r="I116" s="415"/>
      <c r="J116" s="415"/>
      <c r="K116" s="415"/>
      <c r="L116" s="415"/>
      <c r="M116" s="415"/>
      <c r="N116" s="415"/>
      <c r="O116" s="415"/>
      <c r="P116" s="415"/>
      <c r="Q116" s="415"/>
      <c r="R116" s="415"/>
      <c r="S116" s="415"/>
      <c r="T116" s="704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409"/>
      <c r="AJ116" s="410"/>
      <c r="AK116" s="410"/>
      <c r="AL116" s="410"/>
      <c r="AM116" s="411"/>
      <c r="AN116" s="710"/>
      <c r="AO116" s="608"/>
      <c r="AP116" s="206" t="s">
        <v>234</v>
      </c>
      <c r="AQ116" s="671">
        <v>0</v>
      </c>
      <c r="AR116" s="131">
        <v>16</v>
      </c>
      <c r="AS116" s="131" t="s">
        <v>18</v>
      </c>
      <c r="AT116" s="131">
        <v>21</v>
      </c>
      <c r="AU116" s="671">
        <v>2</v>
      </c>
      <c r="AV116" s="204" t="s">
        <v>370</v>
      </c>
      <c r="AW116" s="666"/>
      <c r="AX116" s="669"/>
      <c r="AY116" s="91"/>
      <c r="AZ116" s="91"/>
      <c r="BA116" s="115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</row>
    <row r="117" spans="1:64" ht="12" customHeight="1" x14ac:dyDescent="0.2">
      <c r="A117" s="97"/>
      <c r="B117" s="97"/>
      <c r="C117" s="97"/>
      <c r="D117" s="645" t="s">
        <v>63</v>
      </c>
      <c r="E117" s="700" t="s">
        <v>142</v>
      </c>
      <c r="F117" s="701"/>
      <c r="G117" s="701"/>
      <c r="H117" s="701"/>
      <c r="I117" s="701"/>
      <c r="J117" s="701"/>
      <c r="K117" s="701"/>
      <c r="L117" s="701"/>
      <c r="M117" s="701"/>
      <c r="N117" s="701"/>
      <c r="O117" s="701"/>
      <c r="P117" s="701"/>
      <c r="Q117" s="701"/>
      <c r="R117" s="701"/>
      <c r="S117" s="701"/>
      <c r="T117" s="702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409"/>
      <c r="AJ117" s="410"/>
      <c r="AK117" s="410"/>
      <c r="AL117" s="410"/>
      <c r="AM117" s="411"/>
      <c r="AN117" s="710"/>
      <c r="AO117" s="608"/>
      <c r="AP117" s="204" t="s">
        <v>349</v>
      </c>
      <c r="AQ117" s="611"/>
      <c r="AR117" s="131">
        <v>18</v>
      </c>
      <c r="AS117" s="131" t="s">
        <v>18</v>
      </c>
      <c r="AT117" s="131">
        <v>21</v>
      </c>
      <c r="AU117" s="611"/>
      <c r="AV117" s="204" t="s">
        <v>555</v>
      </c>
      <c r="AW117" s="666"/>
      <c r="AX117" s="669"/>
      <c r="AY117" s="91"/>
      <c r="AZ117" s="91"/>
      <c r="BA117" s="115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</row>
    <row r="118" spans="1:64" ht="12" customHeight="1" thickBot="1" x14ac:dyDescent="0.25">
      <c r="A118" s="97"/>
      <c r="B118" s="97"/>
      <c r="C118" s="97"/>
      <c r="D118" s="646"/>
      <c r="E118" s="703"/>
      <c r="F118" s="415"/>
      <c r="G118" s="415"/>
      <c r="H118" s="415"/>
      <c r="I118" s="415"/>
      <c r="J118" s="415"/>
      <c r="K118" s="415"/>
      <c r="L118" s="415"/>
      <c r="M118" s="415"/>
      <c r="N118" s="415"/>
      <c r="O118" s="415"/>
      <c r="P118" s="415"/>
      <c r="Q118" s="415"/>
      <c r="R118" s="415"/>
      <c r="S118" s="415"/>
      <c r="T118" s="704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412"/>
      <c r="AJ118" s="413"/>
      <c r="AK118" s="413"/>
      <c r="AL118" s="413"/>
      <c r="AM118" s="414"/>
      <c r="AN118" s="711"/>
      <c r="AO118" s="609"/>
      <c r="AP118" s="181"/>
      <c r="AQ118" s="672"/>
      <c r="AR118" s="137"/>
      <c r="AS118" s="137" t="s">
        <v>18</v>
      </c>
      <c r="AT118" s="137"/>
      <c r="AU118" s="672"/>
      <c r="AV118" s="181"/>
      <c r="AW118" s="667"/>
      <c r="AX118" s="670"/>
      <c r="AY118" s="91"/>
      <c r="AZ118" s="91"/>
      <c r="BA118" s="115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</row>
    <row r="119" spans="1:64" ht="12" customHeight="1" x14ac:dyDescent="0.2">
      <c r="A119" s="97"/>
      <c r="B119" s="97"/>
      <c r="C119" s="97"/>
      <c r="D119" s="645" t="s">
        <v>64</v>
      </c>
      <c r="E119" s="700" t="s">
        <v>271</v>
      </c>
      <c r="F119" s="701"/>
      <c r="G119" s="701"/>
      <c r="H119" s="701"/>
      <c r="I119" s="701"/>
      <c r="J119" s="701"/>
      <c r="K119" s="701"/>
      <c r="L119" s="701"/>
      <c r="M119" s="701"/>
      <c r="N119" s="701"/>
      <c r="O119" s="701"/>
      <c r="P119" s="701"/>
      <c r="Q119" s="701"/>
      <c r="R119" s="701"/>
      <c r="S119" s="701"/>
      <c r="T119" s="702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406" t="s">
        <v>177</v>
      </c>
      <c r="AJ119" s="407"/>
      <c r="AK119" s="407"/>
      <c r="AL119" s="407"/>
      <c r="AM119" s="408"/>
      <c r="AN119" s="668" t="s">
        <v>158</v>
      </c>
      <c r="AO119" s="607">
        <v>2</v>
      </c>
      <c r="AP119" s="203" t="s">
        <v>181</v>
      </c>
      <c r="AQ119" s="610">
        <v>0</v>
      </c>
      <c r="AR119" s="129">
        <v>20</v>
      </c>
      <c r="AS119" s="129" t="s">
        <v>18</v>
      </c>
      <c r="AT119" s="129">
        <v>21</v>
      </c>
      <c r="AU119" s="610">
        <v>2</v>
      </c>
      <c r="AV119" s="253" t="s">
        <v>182</v>
      </c>
      <c r="AW119" s="665">
        <v>1</v>
      </c>
      <c r="AX119" s="668" t="s">
        <v>216</v>
      </c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</row>
    <row r="120" spans="1:64" ht="12" customHeight="1" x14ac:dyDescent="0.2">
      <c r="A120" s="97"/>
      <c r="B120" s="97"/>
      <c r="C120" s="97"/>
      <c r="D120" s="646"/>
      <c r="E120" s="703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704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409"/>
      <c r="AJ120" s="410"/>
      <c r="AK120" s="410"/>
      <c r="AL120" s="410"/>
      <c r="AM120" s="411"/>
      <c r="AN120" s="710"/>
      <c r="AO120" s="608"/>
      <c r="AP120" s="204" t="s">
        <v>342</v>
      </c>
      <c r="AQ120" s="611"/>
      <c r="AR120" s="131">
        <v>19</v>
      </c>
      <c r="AS120" s="131" t="s">
        <v>18</v>
      </c>
      <c r="AT120" s="131">
        <v>21</v>
      </c>
      <c r="AU120" s="611"/>
      <c r="AV120" s="204" t="s">
        <v>356</v>
      </c>
      <c r="AW120" s="666"/>
      <c r="AX120" s="669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</row>
    <row r="121" spans="1:64" ht="12" customHeight="1" x14ac:dyDescent="0.2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409"/>
      <c r="AJ121" s="410"/>
      <c r="AK121" s="410"/>
      <c r="AL121" s="410"/>
      <c r="AM121" s="411"/>
      <c r="AN121" s="710"/>
      <c r="AO121" s="608"/>
      <c r="AP121" s="205"/>
      <c r="AQ121" s="612"/>
      <c r="AR121" s="132"/>
      <c r="AS121" s="132" t="s">
        <v>18</v>
      </c>
      <c r="AT121" s="132"/>
      <c r="AU121" s="612"/>
      <c r="AV121" s="205"/>
      <c r="AW121" s="666"/>
      <c r="AX121" s="669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</row>
    <row r="122" spans="1:64" ht="12" customHeight="1" x14ac:dyDescent="0.2">
      <c r="A122" s="97"/>
      <c r="B122" s="97"/>
      <c r="C122" s="620" t="s">
        <v>203</v>
      </c>
      <c r="D122" s="620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409"/>
      <c r="AJ122" s="410"/>
      <c r="AK122" s="410"/>
      <c r="AL122" s="410"/>
      <c r="AM122" s="411"/>
      <c r="AN122" s="710"/>
      <c r="AO122" s="608"/>
      <c r="AP122" s="206" t="s">
        <v>344</v>
      </c>
      <c r="AQ122" s="671">
        <v>2</v>
      </c>
      <c r="AR122" s="133">
        <v>21</v>
      </c>
      <c r="AS122" s="133" t="s">
        <v>18</v>
      </c>
      <c r="AT122" s="133">
        <v>17</v>
      </c>
      <c r="AU122" s="671">
        <v>0</v>
      </c>
      <c r="AV122" s="254" t="s">
        <v>354</v>
      </c>
      <c r="AW122" s="666"/>
      <c r="AX122" s="669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</row>
    <row r="123" spans="1:64" ht="12" customHeight="1" thickBot="1" x14ac:dyDescent="0.25">
      <c r="A123" s="97"/>
      <c r="B123" s="97"/>
      <c r="C123" s="621"/>
      <c r="D123" s="621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409"/>
      <c r="AJ123" s="410"/>
      <c r="AK123" s="410"/>
      <c r="AL123" s="410"/>
      <c r="AM123" s="411"/>
      <c r="AN123" s="710"/>
      <c r="AO123" s="608"/>
      <c r="AP123" s="207" t="s">
        <v>346</v>
      </c>
      <c r="AQ123" s="611"/>
      <c r="AR123" s="131">
        <v>21</v>
      </c>
      <c r="AS123" s="131" t="s">
        <v>18</v>
      </c>
      <c r="AT123" s="131">
        <v>16</v>
      </c>
      <c r="AU123" s="611"/>
      <c r="AV123" s="207" t="s">
        <v>358</v>
      </c>
      <c r="AW123" s="666"/>
      <c r="AX123" s="669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</row>
    <row r="124" spans="1:64" ht="12" customHeight="1" thickTop="1" thickBot="1" x14ac:dyDescent="0.25">
      <c r="A124" s="97"/>
      <c r="B124" s="91"/>
      <c r="C124" s="698" t="s">
        <v>50</v>
      </c>
      <c r="D124" s="699"/>
      <c r="E124" s="720" t="s">
        <v>175</v>
      </c>
      <c r="F124" s="721"/>
      <c r="G124" s="721"/>
      <c r="H124" s="721"/>
      <c r="I124" s="721"/>
      <c r="J124" s="721"/>
      <c r="K124" s="722"/>
      <c r="L124" s="116" t="s">
        <v>51</v>
      </c>
      <c r="M124" s="116"/>
      <c r="N124" s="116"/>
      <c r="O124" s="120"/>
      <c r="P124" s="116"/>
      <c r="Q124" s="120"/>
      <c r="R124" s="116"/>
      <c r="S124" s="116"/>
      <c r="T124" s="116"/>
      <c r="U124" s="116"/>
      <c r="V124" s="116"/>
      <c r="W124" s="116"/>
      <c r="X124" s="116"/>
      <c r="Y124" s="116"/>
      <c r="Z124" s="117"/>
      <c r="AB124" s="97"/>
      <c r="AC124" s="97"/>
      <c r="AD124" s="97"/>
      <c r="AE124" s="97"/>
      <c r="AF124" s="97"/>
      <c r="AG124" s="97"/>
      <c r="AH124" s="97"/>
      <c r="AI124" s="409"/>
      <c r="AJ124" s="410"/>
      <c r="AK124" s="410"/>
      <c r="AL124" s="410"/>
      <c r="AM124" s="411"/>
      <c r="AN124" s="710"/>
      <c r="AO124" s="608"/>
      <c r="AP124" s="208"/>
      <c r="AQ124" s="612"/>
      <c r="AR124" s="132"/>
      <c r="AS124" s="132" t="s">
        <v>18</v>
      </c>
      <c r="AT124" s="132"/>
      <c r="AU124" s="612"/>
      <c r="AV124" s="208"/>
      <c r="AW124" s="666"/>
      <c r="AX124" s="669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</row>
    <row r="125" spans="1:64" ht="12" customHeight="1" thickTop="1" x14ac:dyDescent="0.2">
      <c r="A125" s="97"/>
      <c r="B125" s="586" t="s">
        <v>52</v>
      </c>
      <c r="C125" s="712" t="s">
        <v>66</v>
      </c>
      <c r="D125" s="713"/>
      <c r="E125" s="714" t="s">
        <v>125</v>
      </c>
      <c r="F125" s="715"/>
      <c r="G125" s="716"/>
      <c r="H125" s="717" t="s">
        <v>180</v>
      </c>
      <c r="I125" s="718"/>
      <c r="J125" s="718"/>
      <c r="K125" s="719"/>
      <c r="L125" s="435" t="s">
        <v>333</v>
      </c>
      <c r="M125" s="436"/>
      <c r="N125" s="436"/>
      <c r="O125" s="436"/>
      <c r="P125" s="436"/>
      <c r="Q125" s="436" t="s">
        <v>335</v>
      </c>
      <c r="R125" s="436"/>
      <c r="S125" s="436"/>
      <c r="T125" s="436"/>
      <c r="U125" s="436"/>
      <c r="V125" s="436" t="s">
        <v>67</v>
      </c>
      <c r="W125" s="436"/>
      <c r="X125" s="436"/>
      <c r="Y125" s="436"/>
      <c r="Z125" s="463"/>
      <c r="AB125" s="97"/>
      <c r="AC125" s="97"/>
      <c r="AD125" s="97"/>
      <c r="AE125" s="97"/>
      <c r="AF125" s="97"/>
      <c r="AG125" s="97"/>
      <c r="AH125" s="97"/>
      <c r="AI125" s="409"/>
      <c r="AJ125" s="410"/>
      <c r="AK125" s="410"/>
      <c r="AL125" s="410"/>
      <c r="AM125" s="411"/>
      <c r="AN125" s="710"/>
      <c r="AO125" s="608"/>
      <c r="AP125" s="204" t="s">
        <v>342</v>
      </c>
      <c r="AQ125" s="671">
        <v>2</v>
      </c>
      <c r="AR125" s="131">
        <v>21</v>
      </c>
      <c r="AS125" s="131" t="s">
        <v>18</v>
      </c>
      <c r="AT125" s="131">
        <v>14</v>
      </c>
      <c r="AU125" s="671">
        <v>0</v>
      </c>
      <c r="AV125" s="237" t="s">
        <v>352</v>
      </c>
      <c r="AW125" s="666"/>
      <c r="AX125" s="669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</row>
    <row r="126" spans="1:64" ht="12" customHeight="1" x14ac:dyDescent="0.2">
      <c r="A126" s="97"/>
      <c r="B126" s="587"/>
      <c r="C126" s="574"/>
      <c r="D126" s="575"/>
      <c r="E126" s="579"/>
      <c r="F126" s="580"/>
      <c r="G126" s="581"/>
      <c r="H126" s="583"/>
      <c r="I126" s="584"/>
      <c r="J126" s="584"/>
      <c r="K126" s="585"/>
      <c r="L126" s="431" t="s">
        <v>337</v>
      </c>
      <c r="M126" s="432"/>
      <c r="N126" s="432"/>
      <c r="O126" s="432"/>
      <c r="P126" s="432"/>
      <c r="Q126" s="432" t="s">
        <v>339</v>
      </c>
      <c r="R126" s="432"/>
      <c r="S126" s="432"/>
      <c r="T126" s="432"/>
      <c r="U126" s="432"/>
      <c r="V126" s="432" t="s">
        <v>341</v>
      </c>
      <c r="W126" s="432"/>
      <c r="X126" s="432"/>
      <c r="Y126" s="432"/>
      <c r="Z126" s="454"/>
      <c r="AB126" s="97"/>
      <c r="AC126" s="97"/>
      <c r="AD126" s="97"/>
      <c r="AE126" s="97"/>
      <c r="AF126" s="97"/>
      <c r="AG126" s="97"/>
      <c r="AH126" s="97"/>
      <c r="AI126" s="409"/>
      <c r="AJ126" s="410"/>
      <c r="AK126" s="410"/>
      <c r="AL126" s="410"/>
      <c r="AM126" s="411"/>
      <c r="AN126" s="710"/>
      <c r="AO126" s="608"/>
      <c r="AP126" s="204" t="s">
        <v>344</v>
      </c>
      <c r="AQ126" s="611"/>
      <c r="AR126" s="131">
        <v>21</v>
      </c>
      <c r="AS126" s="131" t="s">
        <v>18</v>
      </c>
      <c r="AT126" s="131">
        <v>12</v>
      </c>
      <c r="AU126" s="611"/>
      <c r="AV126" s="204" t="s">
        <v>358</v>
      </c>
      <c r="AW126" s="666"/>
      <c r="AX126" s="669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</row>
    <row r="127" spans="1:64" ht="12" customHeight="1" thickBot="1" x14ac:dyDescent="0.25">
      <c r="A127" s="97"/>
      <c r="B127" s="587"/>
      <c r="C127" s="529" t="s">
        <v>69</v>
      </c>
      <c r="D127" s="530"/>
      <c r="E127" s="576" t="s">
        <v>125</v>
      </c>
      <c r="F127" s="577"/>
      <c r="G127" s="578"/>
      <c r="H127" s="437" t="s">
        <v>181</v>
      </c>
      <c r="I127" s="438"/>
      <c r="J127" s="438"/>
      <c r="K127" s="582"/>
      <c r="L127" s="437" t="s">
        <v>68</v>
      </c>
      <c r="M127" s="438"/>
      <c r="N127" s="438"/>
      <c r="O127" s="438"/>
      <c r="P127" s="438"/>
      <c r="Q127" s="438" t="s">
        <v>343</v>
      </c>
      <c r="R127" s="438"/>
      <c r="S127" s="438"/>
      <c r="T127" s="438"/>
      <c r="U127" s="438"/>
      <c r="V127" s="438"/>
      <c r="W127" s="438"/>
      <c r="X127" s="438"/>
      <c r="Y127" s="438"/>
      <c r="Z127" s="455"/>
      <c r="AB127" s="97"/>
      <c r="AC127" s="97"/>
      <c r="AD127" s="97"/>
      <c r="AE127" s="97"/>
      <c r="AF127" s="97"/>
      <c r="AG127" s="97"/>
      <c r="AH127" s="97"/>
      <c r="AI127" s="412"/>
      <c r="AJ127" s="413"/>
      <c r="AK127" s="413"/>
      <c r="AL127" s="413"/>
      <c r="AM127" s="414"/>
      <c r="AN127" s="711"/>
      <c r="AO127" s="609"/>
      <c r="AP127" s="181"/>
      <c r="AQ127" s="672"/>
      <c r="AR127" s="137"/>
      <c r="AS127" s="137" t="s">
        <v>18</v>
      </c>
      <c r="AT127" s="137"/>
      <c r="AU127" s="672"/>
      <c r="AV127" s="181"/>
      <c r="AW127" s="667"/>
      <c r="AX127" s="670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</row>
    <row r="128" spans="1:64" ht="12" customHeight="1" x14ac:dyDescent="0.2">
      <c r="A128" s="97"/>
      <c r="B128" s="587"/>
      <c r="C128" s="574"/>
      <c r="D128" s="575"/>
      <c r="E128" s="579"/>
      <c r="F128" s="580"/>
      <c r="G128" s="581"/>
      <c r="H128" s="583"/>
      <c r="I128" s="584"/>
      <c r="J128" s="584"/>
      <c r="K128" s="585"/>
      <c r="L128" s="431" t="s">
        <v>345</v>
      </c>
      <c r="M128" s="432"/>
      <c r="N128" s="432"/>
      <c r="O128" s="432"/>
      <c r="P128" s="432"/>
      <c r="Q128" s="432" t="s">
        <v>347</v>
      </c>
      <c r="R128" s="432"/>
      <c r="S128" s="432"/>
      <c r="T128" s="432"/>
      <c r="U128" s="432"/>
      <c r="V128" s="432"/>
      <c r="W128" s="432"/>
      <c r="X128" s="432"/>
      <c r="Y128" s="432"/>
      <c r="Z128" s="454"/>
      <c r="AB128" s="97"/>
      <c r="AC128" s="97"/>
      <c r="AD128" s="97"/>
      <c r="AE128" s="97"/>
      <c r="AF128" s="97"/>
      <c r="AG128" s="97"/>
      <c r="AH128" s="97"/>
      <c r="AI128" s="406" t="s">
        <v>178</v>
      </c>
      <c r="AJ128" s="407"/>
      <c r="AK128" s="407"/>
      <c r="AL128" s="407"/>
      <c r="AM128" s="408"/>
      <c r="AN128" s="668" t="s">
        <v>65</v>
      </c>
      <c r="AO128" s="607">
        <v>0</v>
      </c>
      <c r="AP128" s="203" t="s">
        <v>180</v>
      </c>
      <c r="AQ128" s="610">
        <v>0</v>
      </c>
      <c r="AR128" s="129">
        <v>13</v>
      </c>
      <c r="AS128" s="129" t="s">
        <v>18</v>
      </c>
      <c r="AT128" s="129">
        <v>21</v>
      </c>
      <c r="AU128" s="610">
        <v>2</v>
      </c>
      <c r="AV128" s="203" t="s">
        <v>361</v>
      </c>
      <c r="AW128" s="665">
        <v>3</v>
      </c>
      <c r="AX128" s="668" t="s">
        <v>80</v>
      </c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</row>
    <row r="129" spans="1:64" ht="12" customHeight="1" x14ac:dyDescent="0.2">
      <c r="A129" s="97"/>
      <c r="B129" s="587"/>
      <c r="C129" s="529" t="s">
        <v>141</v>
      </c>
      <c r="D129" s="530"/>
      <c r="E129" s="576" t="s">
        <v>185</v>
      </c>
      <c r="F129" s="577"/>
      <c r="G129" s="578"/>
      <c r="H129" s="437" t="s">
        <v>70</v>
      </c>
      <c r="I129" s="438"/>
      <c r="J129" s="438"/>
      <c r="K129" s="582"/>
      <c r="L129" s="437" t="s">
        <v>70</v>
      </c>
      <c r="M129" s="438"/>
      <c r="N129" s="438"/>
      <c r="O129" s="438"/>
      <c r="P129" s="438"/>
      <c r="Q129" s="438" t="s">
        <v>348</v>
      </c>
      <c r="R129" s="438"/>
      <c r="S129" s="438"/>
      <c r="T129" s="438"/>
      <c r="U129" s="438"/>
      <c r="V129" s="438"/>
      <c r="W129" s="438"/>
      <c r="X129" s="438"/>
      <c r="Y129" s="438"/>
      <c r="Z129" s="455"/>
      <c r="AB129" s="97"/>
      <c r="AC129" s="97"/>
      <c r="AD129" s="97"/>
      <c r="AE129" s="97"/>
      <c r="AF129" s="97"/>
      <c r="AG129" s="97"/>
      <c r="AH129" s="97"/>
      <c r="AI129" s="409"/>
      <c r="AJ129" s="410"/>
      <c r="AK129" s="410"/>
      <c r="AL129" s="410"/>
      <c r="AM129" s="411"/>
      <c r="AN129" s="710"/>
      <c r="AO129" s="608"/>
      <c r="AP129" s="204" t="s">
        <v>332</v>
      </c>
      <c r="AQ129" s="611"/>
      <c r="AR129" s="131">
        <v>18</v>
      </c>
      <c r="AS129" s="131" t="s">
        <v>18</v>
      </c>
      <c r="AT129" s="131">
        <v>21</v>
      </c>
      <c r="AU129" s="611"/>
      <c r="AV129" s="204" t="s">
        <v>77</v>
      </c>
      <c r="AW129" s="666"/>
      <c r="AX129" s="669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</row>
    <row r="130" spans="1:64" ht="12" customHeight="1" thickBot="1" x14ac:dyDescent="0.25">
      <c r="A130" s="97"/>
      <c r="B130" s="588"/>
      <c r="C130" s="531"/>
      <c r="D130" s="532"/>
      <c r="E130" s="595"/>
      <c r="F130" s="596"/>
      <c r="G130" s="597"/>
      <c r="H130" s="459"/>
      <c r="I130" s="460"/>
      <c r="J130" s="460"/>
      <c r="K130" s="598"/>
      <c r="L130" s="433" t="s">
        <v>350</v>
      </c>
      <c r="M130" s="434"/>
      <c r="N130" s="434"/>
      <c r="O130" s="434"/>
      <c r="P130" s="434"/>
      <c r="Q130" s="434" t="s">
        <v>351</v>
      </c>
      <c r="R130" s="434"/>
      <c r="S130" s="434"/>
      <c r="T130" s="434"/>
      <c r="U130" s="434"/>
      <c r="V130" s="434"/>
      <c r="W130" s="434"/>
      <c r="X130" s="434"/>
      <c r="Y130" s="434"/>
      <c r="Z130" s="464"/>
      <c r="AB130" s="97"/>
      <c r="AC130" s="97"/>
      <c r="AD130" s="97"/>
      <c r="AE130" s="97"/>
      <c r="AF130" s="97"/>
      <c r="AG130" s="97"/>
      <c r="AH130" s="97"/>
      <c r="AI130" s="409"/>
      <c r="AJ130" s="410"/>
      <c r="AK130" s="410"/>
      <c r="AL130" s="410"/>
      <c r="AM130" s="411"/>
      <c r="AN130" s="710"/>
      <c r="AO130" s="608"/>
      <c r="AP130" s="205"/>
      <c r="AQ130" s="612"/>
      <c r="AR130" s="132"/>
      <c r="AS130" s="132" t="s">
        <v>18</v>
      </c>
      <c r="AT130" s="132"/>
      <c r="AU130" s="612"/>
      <c r="AV130" s="205"/>
      <c r="AW130" s="666"/>
      <c r="AX130" s="669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</row>
    <row r="131" spans="1:64" ht="12" customHeight="1" thickTop="1" x14ac:dyDescent="0.2">
      <c r="A131" s="97"/>
      <c r="B131" s="586" t="s">
        <v>53</v>
      </c>
      <c r="C131" s="712" t="s">
        <v>72</v>
      </c>
      <c r="D131" s="713"/>
      <c r="E131" s="714" t="s">
        <v>125</v>
      </c>
      <c r="F131" s="715"/>
      <c r="G131" s="716"/>
      <c r="H131" s="717" t="s">
        <v>73</v>
      </c>
      <c r="I131" s="718"/>
      <c r="J131" s="718"/>
      <c r="K131" s="719"/>
      <c r="L131" s="435" t="s">
        <v>353</v>
      </c>
      <c r="M131" s="436"/>
      <c r="N131" s="436"/>
      <c r="O131" s="436"/>
      <c r="P131" s="436"/>
      <c r="Q131" s="436" t="s">
        <v>73</v>
      </c>
      <c r="R131" s="436"/>
      <c r="S131" s="436"/>
      <c r="T131" s="436"/>
      <c r="U131" s="436"/>
      <c r="V131" s="436" t="s">
        <v>355</v>
      </c>
      <c r="W131" s="436"/>
      <c r="X131" s="436"/>
      <c r="Y131" s="436"/>
      <c r="Z131" s="463"/>
      <c r="AB131" s="97"/>
      <c r="AC131" s="97"/>
      <c r="AD131" s="97"/>
      <c r="AE131" s="97"/>
      <c r="AF131" s="97"/>
      <c r="AG131" s="97"/>
      <c r="AH131" s="97"/>
      <c r="AI131" s="409"/>
      <c r="AJ131" s="410"/>
      <c r="AK131" s="410"/>
      <c r="AL131" s="410"/>
      <c r="AM131" s="411"/>
      <c r="AN131" s="710"/>
      <c r="AO131" s="608"/>
      <c r="AP131" s="207" t="s">
        <v>336</v>
      </c>
      <c r="AQ131" s="671">
        <v>1</v>
      </c>
      <c r="AR131" s="133">
        <v>15</v>
      </c>
      <c r="AS131" s="133" t="s">
        <v>18</v>
      </c>
      <c r="AT131" s="133">
        <v>21</v>
      </c>
      <c r="AU131" s="671">
        <v>2</v>
      </c>
      <c r="AV131" s="209" t="s">
        <v>363</v>
      </c>
      <c r="AW131" s="666"/>
      <c r="AX131" s="669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</row>
    <row r="132" spans="1:64" ht="12" customHeight="1" x14ac:dyDescent="0.2">
      <c r="A132" s="97"/>
      <c r="B132" s="587"/>
      <c r="C132" s="574"/>
      <c r="D132" s="575"/>
      <c r="E132" s="579"/>
      <c r="F132" s="580"/>
      <c r="G132" s="581"/>
      <c r="H132" s="583"/>
      <c r="I132" s="584"/>
      <c r="J132" s="584"/>
      <c r="K132" s="585"/>
      <c r="L132" s="431" t="s">
        <v>357</v>
      </c>
      <c r="M132" s="432"/>
      <c r="N132" s="432"/>
      <c r="O132" s="432"/>
      <c r="P132" s="432"/>
      <c r="Q132" s="432" t="s">
        <v>359</v>
      </c>
      <c r="R132" s="432"/>
      <c r="S132" s="432"/>
      <c r="T132" s="432"/>
      <c r="U132" s="432"/>
      <c r="V132" s="432"/>
      <c r="W132" s="432"/>
      <c r="X132" s="432"/>
      <c r="Y132" s="432"/>
      <c r="Z132" s="454"/>
      <c r="AB132" s="97"/>
      <c r="AC132" s="97"/>
      <c r="AD132" s="97"/>
      <c r="AE132" s="97"/>
      <c r="AF132" s="97"/>
      <c r="AG132" s="97"/>
      <c r="AH132" s="97"/>
      <c r="AI132" s="409"/>
      <c r="AJ132" s="410"/>
      <c r="AK132" s="410"/>
      <c r="AL132" s="410"/>
      <c r="AM132" s="411"/>
      <c r="AN132" s="710"/>
      <c r="AO132" s="608"/>
      <c r="AP132" s="204" t="s">
        <v>338</v>
      </c>
      <c r="AQ132" s="611"/>
      <c r="AR132" s="131">
        <v>21</v>
      </c>
      <c r="AS132" s="131" t="s">
        <v>18</v>
      </c>
      <c r="AT132" s="131">
        <v>19</v>
      </c>
      <c r="AU132" s="611"/>
      <c r="AV132" s="210" t="s">
        <v>366</v>
      </c>
      <c r="AW132" s="666"/>
      <c r="AX132" s="669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</row>
    <row r="133" spans="1:64" ht="12" customHeight="1" thickBot="1" x14ac:dyDescent="0.25">
      <c r="B133" s="587"/>
      <c r="C133" s="529" t="s">
        <v>142</v>
      </c>
      <c r="D133" s="530"/>
      <c r="E133" s="576" t="s">
        <v>132</v>
      </c>
      <c r="F133" s="577"/>
      <c r="G133" s="578"/>
      <c r="H133" s="437" t="s">
        <v>77</v>
      </c>
      <c r="I133" s="438"/>
      <c r="J133" s="438"/>
      <c r="K133" s="582"/>
      <c r="L133" s="437" t="s">
        <v>360</v>
      </c>
      <c r="M133" s="438"/>
      <c r="N133" s="438"/>
      <c r="O133" s="438"/>
      <c r="P133" s="438"/>
      <c r="Q133" s="438" t="s">
        <v>362</v>
      </c>
      <c r="R133" s="438"/>
      <c r="S133" s="438"/>
      <c r="T133" s="438"/>
      <c r="U133" s="438"/>
      <c r="V133" s="438" t="s">
        <v>364</v>
      </c>
      <c r="W133" s="438"/>
      <c r="X133" s="438"/>
      <c r="Y133" s="438"/>
      <c r="Z133" s="455"/>
      <c r="AC133" s="97"/>
      <c r="AI133" s="409"/>
      <c r="AJ133" s="410"/>
      <c r="AK133" s="410"/>
      <c r="AL133" s="410"/>
      <c r="AM133" s="411"/>
      <c r="AN133" s="710"/>
      <c r="AO133" s="608"/>
      <c r="AP133" s="208"/>
      <c r="AQ133" s="612"/>
      <c r="AR133" s="132">
        <v>16</v>
      </c>
      <c r="AS133" s="132" t="s">
        <v>18</v>
      </c>
      <c r="AT133" s="132">
        <v>21</v>
      </c>
      <c r="AU133" s="612"/>
      <c r="AV133" s="211"/>
      <c r="AW133" s="666"/>
      <c r="AX133" s="669"/>
      <c r="AY133" s="97"/>
      <c r="AZ133" s="97"/>
    </row>
    <row r="134" spans="1:64" ht="12" customHeight="1" x14ac:dyDescent="0.2">
      <c r="B134" s="587"/>
      <c r="C134" s="574"/>
      <c r="D134" s="575"/>
      <c r="E134" s="579"/>
      <c r="F134" s="580"/>
      <c r="G134" s="581"/>
      <c r="H134" s="583"/>
      <c r="I134" s="584"/>
      <c r="J134" s="584"/>
      <c r="K134" s="585"/>
      <c r="L134" s="456" t="s">
        <v>365</v>
      </c>
      <c r="M134" s="457"/>
      <c r="N134" s="457"/>
      <c r="O134" s="457"/>
      <c r="P134" s="457"/>
      <c r="Q134" s="457" t="s">
        <v>367</v>
      </c>
      <c r="R134" s="457"/>
      <c r="S134" s="457"/>
      <c r="T134" s="457"/>
      <c r="U134" s="457"/>
      <c r="V134" s="457"/>
      <c r="W134" s="457"/>
      <c r="X134" s="457"/>
      <c r="Y134" s="457"/>
      <c r="Z134" s="458"/>
      <c r="AI134" s="409"/>
      <c r="AJ134" s="410"/>
      <c r="AK134" s="410"/>
      <c r="AL134" s="410"/>
      <c r="AM134" s="411"/>
      <c r="AN134" s="710"/>
      <c r="AO134" s="608"/>
      <c r="AP134" s="237" t="s">
        <v>334</v>
      </c>
      <c r="AQ134" s="671">
        <v>0</v>
      </c>
      <c r="AR134" s="131">
        <v>15</v>
      </c>
      <c r="AS134" s="131" t="s">
        <v>18</v>
      </c>
      <c r="AT134" s="131">
        <v>21</v>
      </c>
      <c r="AU134" s="671">
        <v>2</v>
      </c>
      <c r="AV134" s="203" t="s">
        <v>77</v>
      </c>
      <c r="AW134" s="666"/>
      <c r="AX134" s="669"/>
    </row>
    <row r="135" spans="1:64" ht="12" customHeight="1" x14ac:dyDescent="0.2">
      <c r="B135" s="587"/>
      <c r="C135" s="529" t="s">
        <v>76</v>
      </c>
      <c r="D135" s="530"/>
      <c r="E135" s="576" t="s">
        <v>108</v>
      </c>
      <c r="F135" s="577"/>
      <c r="G135" s="578"/>
      <c r="H135" s="437" t="s">
        <v>74</v>
      </c>
      <c r="I135" s="438"/>
      <c r="J135" s="438"/>
      <c r="K135" s="582"/>
      <c r="L135" s="437" t="s">
        <v>369</v>
      </c>
      <c r="M135" s="438"/>
      <c r="N135" s="438"/>
      <c r="O135" s="438"/>
      <c r="P135" s="438"/>
      <c r="Q135" s="438" t="s">
        <v>371</v>
      </c>
      <c r="R135" s="438"/>
      <c r="S135" s="438"/>
      <c r="T135" s="438"/>
      <c r="U135" s="438"/>
      <c r="V135" s="438" t="s">
        <v>556</v>
      </c>
      <c r="W135" s="438"/>
      <c r="X135" s="438"/>
      <c r="Y135" s="438"/>
      <c r="Z135" s="455"/>
      <c r="AI135" s="409"/>
      <c r="AJ135" s="410"/>
      <c r="AK135" s="410"/>
      <c r="AL135" s="410"/>
      <c r="AM135" s="411"/>
      <c r="AN135" s="710"/>
      <c r="AO135" s="608"/>
      <c r="AP135" s="204" t="s">
        <v>340</v>
      </c>
      <c r="AQ135" s="611"/>
      <c r="AR135" s="131">
        <v>14</v>
      </c>
      <c r="AS135" s="131" t="s">
        <v>18</v>
      </c>
      <c r="AT135" s="131">
        <v>21</v>
      </c>
      <c r="AU135" s="611"/>
      <c r="AV135" s="204" t="s">
        <v>363</v>
      </c>
      <c r="AW135" s="666"/>
      <c r="AX135" s="669"/>
    </row>
    <row r="136" spans="1:64" ht="12" customHeight="1" thickBot="1" x14ac:dyDescent="0.25">
      <c r="B136" s="588"/>
      <c r="C136" s="531"/>
      <c r="D136" s="532"/>
      <c r="E136" s="595"/>
      <c r="F136" s="596"/>
      <c r="G136" s="597"/>
      <c r="H136" s="459"/>
      <c r="I136" s="460"/>
      <c r="J136" s="460"/>
      <c r="K136" s="598"/>
      <c r="L136" s="459" t="s">
        <v>373</v>
      </c>
      <c r="M136" s="460"/>
      <c r="N136" s="460"/>
      <c r="O136" s="460"/>
      <c r="P136" s="460"/>
      <c r="Q136" s="460" t="s">
        <v>74</v>
      </c>
      <c r="R136" s="460"/>
      <c r="S136" s="460"/>
      <c r="T136" s="460"/>
      <c r="U136" s="460"/>
      <c r="V136" s="461"/>
      <c r="W136" s="461"/>
      <c r="X136" s="461"/>
      <c r="Y136" s="461"/>
      <c r="Z136" s="462"/>
      <c r="AI136" s="412"/>
      <c r="AJ136" s="413"/>
      <c r="AK136" s="413"/>
      <c r="AL136" s="413"/>
      <c r="AM136" s="414"/>
      <c r="AN136" s="711"/>
      <c r="AO136" s="609"/>
      <c r="AP136" s="181"/>
      <c r="AQ136" s="672"/>
      <c r="AR136" s="137"/>
      <c r="AS136" s="137" t="s">
        <v>18</v>
      </c>
      <c r="AT136" s="137"/>
      <c r="AU136" s="672"/>
      <c r="AV136" s="181"/>
      <c r="AW136" s="667"/>
      <c r="AX136" s="670"/>
    </row>
    <row r="137" spans="1:64" ht="12" customHeight="1" thickTop="1" x14ac:dyDescent="0.2">
      <c r="B137" s="91"/>
      <c r="C137" s="95"/>
      <c r="D137" s="95"/>
      <c r="E137" s="95"/>
      <c r="L137" s="105"/>
      <c r="M137" s="100"/>
      <c r="N137" s="122"/>
      <c r="O137" s="122"/>
      <c r="P137" s="122"/>
      <c r="Q137" s="122"/>
      <c r="R137" s="123"/>
      <c r="S137" s="123"/>
      <c r="T137" s="122"/>
      <c r="U137" s="122"/>
      <c r="V137" s="122"/>
      <c r="W137" s="122"/>
      <c r="Y137" s="91"/>
      <c r="Z137" s="91"/>
      <c r="AA137" s="91"/>
      <c r="AB137" s="91"/>
      <c r="AC137" s="91"/>
    </row>
    <row r="138" spans="1:64" ht="12" customHeight="1" thickBot="1" x14ac:dyDescent="0.25">
      <c r="B138" s="91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</row>
    <row r="139" spans="1:64" ht="10.050000000000001" customHeight="1" x14ac:dyDescent="0.2">
      <c r="B139" s="91"/>
      <c r="C139" s="573" t="s">
        <v>42</v>
      </c>
      <c r="D139" s="573"/>
      <c r="E139" s="573"/>
      <c r="F139" s="573"/>
      <c r="G139" s="573"/>
      <c r="H139" s="573"/>
      <c r="I139" s="573"/>
      <c r="J139" s="573"/>
      <c r="K139" s="573"/>
      <c r="L139" s="573"/>
      <c r="M139" s="573"/>
      <c r="N139" s="573"/>
      <c r="O139" s="573"/>
      <c r="P139" s="573"/>
      <c r="Q139" s="573"/>
      <c r="R139" s="573"/>
      <c r="S139" s="573"/>
      <c r="T139" s="573"/>
      <c r="U139" s="573"/>
      <c r="V139" s="573"/>
      <c r="W139" s="573"/>
      <c r="X139" s="573"/>
      <c r="Y139" s="573"/>
      <c r="Z139" s="573"/>
      <c r="AA139" s="573"/>
      <c r="AB139" s="573"/>
      <c r="AC139" s="573"/>
      <c r="AD139" s="573"/>
      <c r="AE139" s="573"/>
      <c r="AF139" s="573"/>
      <c r="AG139" s="573"/>
      <c r="AH139" s="111"/>
      <c r="AI139" s="111"/>
      <c r="AJ139" s="111"/>
      <c r="AK139" s="111"/>
      <c r="AL139" s="111"/>
      <c r="AM139" s="162"/>
      <c r="AN139" s="735" t="s">
        <v>50</v>
      </c>
      <c r="AO139" s="737" t="s">
        <v>173</v>
      </c>
      <c r="AP139" s="739" t="s">
        <v>149</v>
      </c>
      <c r="AQ139" s="741" t="s">
        <v>174</v>
      </c>
      <c r="AR139" s="739" t="s">
        <v>148</v>
      </c>
      <c r="AS139" s="739"/>
      <c r="AT139" s="739"/>
      <c r="AU139" s="741" t="s">
        <v>174</v>
      </c>
      <c r="AV139" s="739" t="s">
        <v>149</v>
      </c>
      <c r="AW139" s="737" t="s">
        <v>173</v>
      </c>
      <c r="AX139" s="743" t="s">
        <v>50</v>
      </c>
      <c r="BA139" s="138"/>
      <c r="BB139" s="655" t="s">
        <v>50</v>
      </c>
      <c r="BC139" s="657" t="s">
        <v>173</v>
      </c>
      <c r="BD139" s="659" t="s">
        <v>149</v>
      </c>
      <c r="BE139" s="661" t="s">
        <v>174</v>
      </c>
      <c r="BF139" s="659" t="s">
        <v>148</v>
      </c>
      <c r="BG139" s="659"/>
      <c r="BH139" s="659"/>
      <c r="BI139" s="661" t="s">
        <v>174</v>
      </c>
      <c r="BJ139" s="659" t="s">
        <v>149</v>
      </c>
      <c r="BK139" s="657" t="s">
        <v>173</v>
      </c>
      <c r="BL139" s="663" t="s">
        <v>50</v>
      </c>
    </row>
    <row r="140" spans="1:64" ht="10.050000000000001" customHeight="1" thickBot="1" x14ac:dyDescent="0.25">
      <c r="B140" s="91"/>
      <c r="C140" s="573"/>
      <c r="D140" s="573"/>
      <c r="E140" s="573"/>
      <c r="F140" s="573"/>
      <c r="G140" s="573"/>
      <c r="H140" s="573"/>
      <c r="I140" s="573"/>
      <c r="J140" s="573"/>
      <c r="K140" s="573"/>
      <c r="L140" s="573"/>
      <c r="M140" s="573"/>
      <c r="N140" s="573"/>
      <c r="O140" s="573"/>
      <c r="P140" s="573"/>
      <c r="Q140" s="573"/>
      <c r="R140" s="573"/>
      <c r="S140" s="573"/>
      <c r="T140" s="573"/>
      <c r="U140" s="573"/>
      <c r="V140" s="573"/>
      <c r="W140" s="573"/>
      <c r="X140" s="573"/>
      <c r="Y140" s="573"/>
      <c r="Z140" s="573"/>
      <c r="AA140" s="573"/>
      <c r="AB140" s="573"/>
      <c r="AC140" s="573"/>
      <c r="AD140" s="573"/>
      <c r="AE140" s="573"/>
      <c r="AF140" s="573"/>
      <c r="AG140" s="573"/>
      <c r="AH140" s="111"/>
      <c r="AI140" s="111"/>
      <c r="AJ140" s="111"/>
      <c r="AK140" s="111"/>
      <c r="AL140" s="111"/>
      <c r="AM140" s="163"/>
      <c r="AN140" s="736"/>
      <c r="AO140" s="738"/>
      <c r="AP140" s="740"/>
      <c r="AQ140" s="742"/>
      <c r="AR140" s="740"/>
      <c r="AS140" s="740"/>
      <c r="AT140" s="740"/>
      <c r="AU140" s="742"/>
      <c r="AV140" s="740"/>
      <c r="AW140" s="738"/>
      <c r="AX140" s="744"/>
      <c r="BA140" s="139"/>
      <c r="BB140" s="656"/>
      <c r="BC140" s="658"/>
      <c r="BD140" s="660"/>
      <c r="BE140" s="662"/>
      <c r="BF140" s="660"/>
      <c r="BG140" s="660"/>
      <c r="BH140" s="660"/>
      <c r="BI140" s="662"/>
      <c r="BJ140" s="660"/>
      <c r="BK140" s="658"/>
      <c r="BL140" s="664"/>
    </row>
    <row r="141" spans="1:64" ht="10.050000000000001" customHeight="1" thickBot="1" x14ac:dyDescent="0.25">
      <c r="B141" s="91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73"/>
      <c r="Y141" s="573"/>
      <c r="Z141" s="573"/>
      <c r="AA141" s="573"/>
      <c r="AB141" s="573"/>
      <c r="AC141" s="573"/>
      <c r="AD141" s="573"/>
      <c r="AE141" s="573"/>
      <c r="AF141" s="573"/>
      <c r="AG141" s="573"/>
      <c r="AH141" s="111"/>
      <c r="AI141" s="111"/>
      <c r="AJ141" s="111"/>
      <c r="AK141" s="111"/>
      <c r="AL141" s="111"/>
      <c r="AM141" s="164"/>
      <c r="AN141" s="726" t="s">
        <v>216</v>
      </c>
      <c r="AO141" s="613">
        <v>2</v>
      </c>
      <c r="AP141" s="255" t="s">
        <v>383</v>
      </c>
      <c r="AQ141" s="616">
        <v>2</v>
      </c>
      <c r="AR141" s="165">
        <v>21</v>
      </c>
      <c r="AS141" s="165" t="s">
        <v>18</v>
      </c>
      <c r="AT141" s="165">
        <v>12</v>
      </c>
      <c r="AU141" s="616">
        <v>0</v>
      </c>
      <c r="AV141" s="268" t="s">
        <v>385</v>
      </c>
      <c r="AW141" s="729">
        <v>1</v>
      </c>
      <c r="AX141" s="723" t="s">
        <v>82</v>
      </c>
      <c r="BA141" s="140"/>
      <c r="BB141" s="678" t="s">
        <v>166</v>
      </c>
      <c r="BC141" s="681">
        <v>1</v>
      </c>
      <c r="BD141" s="290" t="s">
        <v>191</v>
      </c>
      <c r="BE141" s="684">
        <v>2</v>
      </c>
      <c r="BF141" s="141">
        <v>20</v>
      </c>
      <c r="BG141" s="141" t="s">
        <v>18</v>
      </c>
      <c r="BH141" s="141">
        <v>21</v>
      </c>
      <c r="BI141" s="684">
        <v>1</v>
      </c>
      <c r="BJ141" s="290" t="s">
        <v>417</v>
      </c>
      <c r="BK141" s="687">
        <v>2</v>
      </c>
      <c r="BL141" s="705" t="s">
        <v>91</v>
      </c>
    </row>
    <row r="142" spans="1:64" ht="10.050000000000001" customHeight="1" x14ac:dyDescent="0.15">
      <c r="C142" s="559" t="s">
        <v>21</v>
      </c>
      <c r="D142" s="560"/>
      <c r="E142" s="625" t="s">
        <v>216</v>
      </c>
      <c r="F142" s="564"/>
      <c r="G142" s="564"/>
      <c r="H142" s="533"/>
      <c r="I142" s="570" t="s">
        <v>82</v>
      </c>
      <c r="J142" s="564"/>
      <c r="K142" s="564"/>
      <c r="L142" s="533"/>
      <c r="M142" s="570" t="s">
        <v>84</v>
      </c>
      <c r="N142" s="564"/>
      <c r="O142" s="564"/>
      <c r="P142" s="533"/>
      <c r="Q142" s="568" t="s">
        <v>217</v>
      </c>
      <c r="R142" s="564"/>
      <c r="S142" s="564"/>
      <c r="T142" s="551"/>
      <c r="U142" s="543" t="s">
        <v>6</v>
      </c>
      <c r="V142" s="544"/>
      <c r="W142" s="544"/>
      <c r="X142" s="545"/>
      <c r="Y142" s="9"/>
      <c r="Z142" s="548" t="s">
        <v>8</v>
      </c>
      <c r="AA142" s="550"/>
      <c r="AB142" s="548" t="s">
        <v>164</v>
      </c>
      <c r="AC142" s="549"/>
      <c r="AD142" s="550"/>
      <c r="AE142" s="10" t="s">
        <v>9</v>
      </c>
      <c r="AF142" s="11"/>
      <c r="AG142" s="12"/>
      <c r="AH142" s="125"/>
      <c r="AI142" s="125"/>
      <c r="AJ142" s="125"/>
      <c r="AK142" s="125"/>
      <c r="AL142" s="125"/>
      <c r="AM142" s="166"/>
      <c r="AN142" s="727"/>
      <c r="AO142" s="614"/>
      <c r="AP142" s="256" t="s">
        <v>381</v>
      </c>
      <c r="AQ142" s="617"/>
      <c r="AR142" s="167">
        <v>21</v>
      </c>
      <c r="AS142" s="167" t="s">
        <v>18</v>
      </c>
      <c r="AT142" s="167">
        <v>6</v>
      </c>
      <c r="AU142" s="617"/>
      <c r="AV142" s="267" t="s">
        <v>387</v>
      </c>
      <c r="AW142" s="730"/>
      <c r="AX142" s="724"/>
      <c r="BA142" s="142"/>
      <c r="BB142" s="679"/>
      <c r="BC142" s="682"/>
      <c r="BD142" s="291" t="s">
        <v>411</v>
      </c>
      <c r="BE142" s="685"/>
      <c r="BF142" s="143">
        <v>21</v>
      </c>
      <c r="BG142" s="143" t="s">
        <v>18</v>
      </c>
      <c r="BH142" s="143">
        <v>18</v>
      </c>
      <c r="BI142" s="685"/>
      <c r="BJ142" s="291" t="s">
        <v>419</v>
      </c>
      <c r="BK142" s="688"/>
      <c r="BL142" s="691"/>
    </row>
    <row r="143" spans="1:64" ht="10.050000000000001" customHeight="1" thickBot="1" x14ac:dyDescent="0.2">
      <c r="C143" s="561"/>
      <c r="D143" s="562"/>
      <c r="E143" s="565"/>
      <c r="F143" s="566"/>
      <c r="G143" s="566"/>
      <c r="H143" s="567"/>
      <c r="I143" s="569"/>
      <c r="J143" s="566"/>
      <c r="K143" s="566"/>
      <c r="L143" s="567"/>
      <c r="M143" s="569"/>
      <c r="N143" s="566"/>
      <c r="O143" s="566"/>
      <c r="P143" s="567"/>
      <c r="Q143" s="569"/>
      <c r="R143" s="566"/>
      <c r="S143" s="566"/>
      <c r="T143" s="571"/>
      <c r="U143" s="534" t="s">
        <v>7</v>
      </c>
      <c r="V143" s="535"/>
      <c r="W143" s="535"/>
      <c r="X143" s="536"/>
      <c r="Y143" s="9"/>
      <c r="Z143" s="7" t="s">
        <v>10</v>
      </c>
      <c r="AA143" s="3" t="s">
        <v>11</v>
      </c>
      <c r="AB143" s="7" t="s">
        <v>5</v>
      </c>
      <c r="AC143" s="3" t="s">
        <v>12</v>
      </c>
      <c r="AD143" s="4" t="s">
        <v>13</v>
      </c>
      <c r="AE143" s="3" t="s">
        <v>5</v>
      </c>
      <c r="AF143" s="3" t="s">
        <v>12</v>
      </c>
      <c r="AG143" s="4" t="s">
        <v>13</v>
      </c>
      <c r="AH143" s="28"/>
      <c r="AI143" s="28"/>
      <c r="AJ143" s="28"/>
      <c r="AK143" s="28"/>
      <c r="AL143" s="28"/>
      <c r="AM143" s="745" t="s">
        <v>52</v>
      </c>
      <c r="AN143" s="727"/>
      <c r="AO143" s="614"/>
      <c r="AP143" s="257"/>
      <c r="AQ143" s="618"/>
      <c r="AR143" s="168"/>
      <c r="AS143" s="168" t="s">
        <v>18</v>
      </c>
      <c r="AT143" s="168"/>
      <c r="AU143" s="618"/>
      <c r="AV143" s="257"/>
      <c r="AW143" s="730"/>
      <c r="AX143" s="724"/>
      <c r="BA143" s="693" t="s">
        <v>53</v>
      </c>
      <c r="BB143" s="679"/>
      <c r="BC143" s="682"/>
      <c r="BD143" s="292"/>
      <c r="BE143" s="686"/>
      <c r="BF143" s="144">
        <v>21</v>
      </c>
      <c r="BG143" s="144" t="s">
        <v>18</v>
      </c>
      <c r="BH143" s="144">
        <v>19</v>
      </c>
      <c r="BI143" s="686"/>
      <c r="BJ143" s="292"/>
      <c r="BK143" s="688"/>
      <c r="BL143" s="691"/>
    </row>
    <row r="144" spans="1:64" ht="10.050000000000001" customHeight="1" x14ac:dyDescent="0.15">
      <c r="C144" s="552" t="s">
        <v>71</v>
      </c>
      <c r="D144" s="553"/>
      <c r="E144" s="554"/>
      <c r="F144" s="555"/>
      <c r="G144" s="555"/>
      <c r="H144" s="556"/>
      <c r="I144" s="55">
        <v>2</v>
      </c>
      <c r="J144" s="56" t="str">
        <f>IF(I144="","","-")</f>
        <v>-</v>
      </c>
      <c r="K144" s="57">
        <v>0</v>
      </c>
      <c r="L144" s="533" t="str">
        <f>IF(I144&lt;&gt;"",IF(I144&gt;K144,IF(I145&gt;K145,"○",IF(I146&gt;K146,"○","×")),IF(I145&gt;K145,IF(I146&gt;K146,"○","×"),"×")),"")</f>
        <v>○</v>
      </c>
      <c r="M144" s="55">
        <v>1</v>
      </c>
      <c r="N144" s="58" t="str">
        <f t="shared" ref="N144:N149" si="8">IF(M144="","","-")</f>
        <v>-</v>
      </c>
      <c r="O144" s="59">
        <v>2</v>
      </c>
      <c r="P144" s="533" t="str">
        <f>IF(M144&lt;&gt;"",IF(M144&gt;O144,IF(M145&gt;O145,"○",IF(M146&gt;O146,"○","×")),IF(M145&gt;O145,IF(M146&gt;O146,"○","×"),"×")),"")</f>
        <v>○</v>
      </c>
      <c r="Q144" s="60">
        <v>2</v>
      </c>
      <c r="R144" s="58" t="str">
        <f t="shared" ref="R144:R152" si="9">IF(Q144="","","-")</f>
        <v>-</v>
      </c>
      <c r="S144" s="57">
        <v>1</v>
      </c>
      <c r="T144" s="551" t="str">
        <f>IF(Q144&lt;&gt;"",IF(Q144&gt;S144,IF(Q145&gt;S145,"○",IF(Q146&gt;S146,"○","×")),IF(Q145&gt;S145,IF(Q146&gt;S146,"○","×"),"×")),"")</f>
        <v>○</v>
      </c>
      <c r="U144" s="540" t="s">
        <v>4</v>
      </c>
      <c r="V144" s="541"/>
      <c r="W144" s="541"/>
      <c r="X144" s="542"/>
      <c r="Y144" s="9"/>
      <c r="Z144" s="27"/>
      <c r="AA144" s="28"/>
      <c r="AB144" s="8"/>
      <c r="AC144" s="6"/>
      <c r="AD144" s="17"/>
      <c r="AE144" s="28"/>
      <c r="AF144" s="28"/>
      <c r="AG144" s="29"/>
      <c r="AH144" s="28"/>
      <c r="AI144" s="28"/>
      <c r="AJ144" s="28"/>
      <c r="AK144" s="28"/>
      <c r="AL144" s="28"/>
      <c r="AM144" s="745"/>
      <c r="AN144" s="727"/>
      <c r="AO144" s="614"/>
      <c r="AP144" s="258" t="s">
        <v>377</v>
      </c>
      <c r="AQ144" s="732">
        <v>1</v>
      </c>
      <c r="AR144" s="169">
        <v>21</v>
      </c>
      <c r="AS144" s="169" t="s">
        <v>18</v>
      </c>
      <c r="AT144" s="169">
        <v>15</v>
      </c>
      <c r="AU144" s="732">
        <v>2</v>
      </c>
      <c r="AV144" s="264" t="s">
        <v>389</v>
      </c>
      <c r="AW144" s="730"/>
      <c r="AX144" s="724"/>
      <c r="BA144" s="693"/>
      <c r="BB144" s="679"/>
      <c r="BC144" s="682"/>
      <c r="BD144" s="293" t="s">
        <v>415</v>
      </c>
      <c r="BE144" s="694">
        <v>1</v>
      </c>
      <c r="BF144" s="145">
        <v>6</v>
      </c>
      <c r="BG144" s="145" t="s">
        <v>18</v>
      </c>
      <c r="BH144" s="145">
        <v>21</v>
      </c>
      <c r="BI144" s="694">
        <v>2</v>
      </c>
      <c r="BJ144" s="301" t="s">
        <v>421</v>
      </c>
      <c r="BK144" s="688"/>
      <c r="BL144" s="691"/>
    </row>
    <row r="145" spans="2:64" ht="10.050000000000001" customHeight="1" x14ac:dyDescent="0.15">
      <c r="C145" s="491"/>
      <c r="D145" s="492"/>
      <c r="E145" s="557"/>
      <c r="F145" s="505"/>
      <c r="G145" s="505"/>
      <c r="H145" s="506"/>
      <c r="I145" s="55">
        <v>1</v>
      </c>
      <c r="J145" s="56" t="str">
        <f>IF(I145="","","-")</f>
        <v>-</v>
      </c>
      <c r="K145" s="61">
        <v>2</v>
      </c>
      <c r="L145" s="518"/>
      <c r="M145" s="55">
        <v>2</v>
      </c>
      <c r="N145" s="56" t="str">
        <f t="shared" si="8"/>
        <v>-</v>
      </c>
      <c r="O145" s="57">
        <v>0</v>
      </c>
      <c r="P145" s="518"/>
      <c r="Q145" s="55">
        <v>0</v>
      </c>
      <c r="R145" s="56" t="str">
        <f t="shared" si="9"/>
        <v>-</v>
      </c>
      <c r="S145" s="57">
        <v>2</v>
      </c>
      <c r="T145" s="521"/>
      <c r="U145" s="525"/>
      <c r="V145" s="526"/>
      <c r="W145" s="526"/>
      <c r="X145" s="527"/>
      <c r="Y145" s="9"/>
      <c r="Z145" s="27">
        <f>COUNTIF(E144:T146,"○")</f>
        <v>3</v>
      </c>
      <c r="AA145" s="28">
        <f>COUNTIF(E144:T146,"×")</f>
        <v>0</v>
      </c>
      <c r="AB145" s="19">
        <f>(IF((E144&gt;G144),1,0))+(IF((E145&gt;G145),1,0))+(IF((E146&gt;G146),1,0))+(IF((I144&gt;K144),1,0))+(IF((I145&gt;K145),1,0))+(IF((I146&gt;K146),1,0))+(IF((M144&gt;O144),1,0))+(IF((M145&gt;O145),1,0))+(IF((M146&gt;O146),1,0))+(IF((Q144&gt;S144),1,0))+(IF((Q145&gt;S145),1,0))+(IF((Q146&gt;S146),1,0))</f>
        <v>6</v>
      </c>
      <c r="AC145" s="20">
        <f>(IF((E144&lt;G144),1,0))+(IF((E145&lt;G145),1,0))+(IF((E146&lt;G146),1,0))+(IF((I144&lt;K144),1,0))+(IF((I145&lt;K145),1,0))+(IF((I146&lt;K146),1,0))+(IF((M144&lt;O144),1,0))+(IF((M145&lt;O145),1,0))+(IF((M146&lt;O146),1,0))+(IF((Q144&lt;S144),1,0))+(IF((Q145&lt;S145),1,0))+(IF((Q146&lt;S146),1,0))</f>
        <v>3</v>
      </c>
      <c r="AD145" s="21">
        <f>AB145-AC145</f>
        <v>3</v>
      </c>
      <c r="AE145" s="28">
        <f>SUM(E144:E146,I144:I146,M144:M146,Q144:Q146)</f>
        <v>14</v>
      </c>
      <c r="AF145" s="28">
        <f>SUM(G144:G146,K144:K146,O144:O146,S144:S146)</f>
        <v>8</v>
      </c>
      <c r="AG145" s="29">
        <f>AE145-AF145</f>
        <v>6</v>
      </c>
      <c r="AH145" s="28"/>
      <c r="AI145" s="28"/>
      <c r="AJ145" s="28"/>
      <c r="AK145" s="28"/>
      <c r="AL145" s="28"/>
      <c r="AM145" s="170" t="s">
        <v>150</v>
      </c>
      <c r="AN145" s="727"/>
      <c r="AO145" s="614"/>
      <c r="AP145" s="259" t="s">
        <v>375</v>
      </c>
      <c r="AQ145" s="617"/>
      <c r="AR145" s="167">
        <v>12</v>
      </c>
      <c r="AS145" s="167" t="s">
        <v>18</v>
      </c>
      <c r="AT145" s="167">
        <v>21</v>
      </c>
      <c r="AU145" s="617"/>
      <c r="AV145" s="265" t="s">
        <v>391</v>
      </c>
      <c r="AW145" s="730"/>
      <c r="AX145" s="724"/>
      <c r="BA145" s="146" t="s">
        <v>150</v>
      </c>
      <c r="BB145" s="679"/>
      <c r="BC145" s="682"/>
      <c r="BD145" s="294" t="s">
        <v>413</v>
      </c>
      <c r="BE145" s="685"/>
      <c r="BF145" s="143">
        <v>21</v>
      </c>
      <c r="BG145" s="143" t="s">
        <v>18</v>
      </c>
      <c r="BH145" s="143">
        <v>14</v>
      </c>
      <c r="BI145" s="685"/>
      <c r="BJ145" s="302" t="s">
        <v>423</v>
      </c>
      <c r="BK145" s="688"/>
      <c r="BL145" s="691"/>
    </row>
    <row r="146" spans="2:64" ht="10.050000000000001" customHeight="1" x14ac:dyDescent="0.15">
      <c r="C146" s="491"/>
      <c r="D146" s="492"/>
      <c r="E146" s="558"/>
      <c r="F146" s="515"/>
      <c r="G146" s="515"/>
      <c r="H146" s="516"/>
      <c r="I146" s="62">
        <v>2</v>
      </c>
      <c r="J146" s="56" t="str">
        <f>IF(I146="","","-")</f>
        <v>-</v>
      </c>
      <c r="K146" s="63">
        <v>0</v>
      </c>
      <c r="L146" s="519"/>
      <c r="M146" s="62">
        <v>2</v>
      </c>
      <c r="N146" s="64" t="str">
        <f t="shared" si="8"/>
        <v>-</v>
      </c>
      <c r="O146" s="63">
        <v>1</v>
      </c>
      <c r="P146" s="518"/>
      <c r="Q146" s="62">
        <v>2</v>
      </c>
      <c r="R146" s="64" t="str">
        <f t="shared" si="9"/>
        <v>-</v>
      </c>
      <c r="S146" s="63">
        <v>0</v>
      </c>
      <c r="T146" s="521"/>
      <c r="U146" s="24">
        <f>Z145</f>
        <v>3</v>
      </c>
      <c r="V146" s="25" t="s">
        <v>14</v>
      </c>
      <c r="W146" s="25">
        <f>AA145</f>
        <v>0</v>
      </c>
      <c r="X146" s="26" t="s">
        <v>11</v>
      </c>
      <c r="Y146" s="9"/>
      <c r="Z146" s="27"/>
      <c r="AA146" s="28"/>
      <c r="AB146" s="27"/>
      <c r="AC146" s="28"/>
      <c r="AD146" s="29"/>
      <c r="AE146" s="28"/>
      <c r="AF146" s="28"/>
      <c r="AG146" s="29"/>
      <c r="AH146" s="28"/>
      <c r="AI146" s="28"/>
      <c r="AJ146" s="28"/>
      <c r="AK146" s="28"/>
      <c r="AL146" s="28"/>
      <c r="AM146" s="745">
        <v>1</v>
      </c>
      <c r="AN146" s="727"/>
      <c r="AO146" s="614"/>
      <c r="AP146" s="260"/>
      <c r="AQ146" s="618"/>
      <c r="AR146" s="168">
        <v>12</v>
      </c>
      <c r="AS146" s="168" t="s">
        <v>18</v>
      </c>
      <c r="AT146" s="168">
        <v>21</v>
      </c>
      <c r="AU146" s="618"/>
      <c r="AV146" s="266"/>
      <c r="AW146" s="730"/>
      <c r="AX146" s="724"/>
      <c r="BA146" s="693">
        <v>1</v>
      </c>
      <c r="BB146" s="679"/>
      <c r="BC146" s="682"/>
      <c r="BD146" s="295"/>
      <c r="BE146" s="686"/>
      <c r="BF146" s="144">
        <v>17</v>
      </c>
      <c r="BG146" s="144" t="s">
        <v>18</v>
      </c>
      <c r="BH146" s="144">
        <v>21</v>
      </c>
      <c r="BI146" s="686"/>
      <c r="BJ146" s="303"/>
      <c r="BK146" s="688"/>
      <c r="BL146" s="691"/>
    </row>
    <row r="147" spans="2:64" ht="10.050000000000001" customHeight="1" x14ac:dyDescent="0.15">
      <c r="C147" s="510" t="s">
        <v>143</v>
      </c>
      <c r="D147" s="511"/>
      <c r="E147" s="65">
        <f>IF(K144="","",K144)</f>
        <v>0</v>
      </c>
      <c r="F147" s="56" t="str">
        <f t="shared" ref="F147:F155" si="10">IF(E147="","","-")</f>
        <v>-</v>
      </c>
      <c r="G147" s="1">
        <f>IF(I144="","",I144)</f>
        <v>2</v>
      </c>
      <c r="H147" s="498" t="str">
        <f>IF(L144="","",IF(L144="○","×",IF(L144="×","○")))</f>
        <v>×</v>
      </c>
      <c r="I147" s="501"/>
      <c r="J147" s="502"/>
      <c r="K147" s="502"/>
      <c r="L147" s="503"/>
      <c r="M147" s="55">
        <v>0</v>
      </c>
      <c r="N147" s="56" t="str">
        <f t="shared" si="8"/>
        <v>-</v>
      </c>
      <c r="O147" s="57">
        <v>2</v>
      </c>
      <c r="P147" s="517" t="str">
        <f>IF(M147&lt;&gt;"",IF(M147&gt;O147,IF(M148&gt;O148,"○",IF(M149&gt;O149,"○","×")),IF(M148&gt;O148,IF(M149&gt;O149,"○","×"),"×")),"")</f>
        <v>×</v>
      </c>
      <c r="Q147" s="55">
        <v>0</v>
      </c>
      <c r="R147" s="56" t="str">
        <f t="shared" si="9"/>
        <v>-</v>
      </c>
      <c r="S147" s="57">
        <v>2</v>
      </c>
      <c r="T147" s="520" t="str">
        <f>IF(Q147&lt;&gt;"",IF(Q147&gt;S147,IF(Q148&gt;S148,"○",IF(Q149&gt;S149,"○","×")),IF(Q148&gt;S148,IF(Q149&gt;S149,"○","×"),"×")),"")</f>
        <v>×</v>
      </c>
      <c r="U147" s="522" t="s">
        <v>1</v>
      </c>
      <c r="V147" s="523"/>
      <c r="W147" s="523"/>
      <c r="X147" s="524"/>
      <c r="Y147" s="9"/>
      <c r="Z147" s="8"/>
      <c r="AA147" s="6"/>
      <c r="AB147" s="8"/>
      <c r="AC147" s="6"/>
      <c r="AD147" s="17"/>
      <c r="AE147" s="6"/>
      <c r="AF147" s="6"/>
      <c r="AG147" s="17"/>
      <c r="AH147" s="28"/>
      <c r="AI147" s="28"/>
      <c r="AJ147" s="28"/>
      <c r="AK147" s="28"/>
      <c r="AL147" s="28"/>
      <c r="AM147" s="745"/>
      <c r="AN147" s="727"/>
      <c r="AO147" s="614"/>
      <c r="AP147" s="267" t="s">
        <v>379</v>
      </c>
      <c r="AQ147" s="732">
        <v>2</v>
      </c>
      <c r="AR147" s="167">
        <v>21</v>
      </c>
      <c r="AS147" s="167" t="s">
        <v>18</v>
      </c>
      <c r="AT147" s="167">
        <v>19</v>
      </c>
      <c r="AU147" s="732">
        <v>0</v>
      </c>
      <c r="AV147" s="267" t="s">
        <v>387</v>
      </c>
      <c r="AW147" s="730"/>
      <c r="AX147" s="724"/>
      <c r="BA147" s="693"/>
      <c r="BB147" s="679"/>
      <c r="BC147" s="682"/>
      <c r="BD147" s="291" t="s">
        <v>191</v>
      </c>
      <c r="BE147" s="694">
        <v>1</v>
      </c>
      <c r="BF147" s="143">
        <v>7</v>
      </c>
      <c r="BG147" s="143" t="s">
        <v>18</v>
      </c>
      <c r="BH147" s="143">
        <v>21</v>
      </c>
      <c r="BI147" s="694">
        <v>2</v>
      </c>
      <c r="BJ147" s="291" t="s">
        <v>419</v>
      </c>
      <c r="BK147" s="688"/>
      <c r="BL147" s="691"/>
    </row>
    <row r="148" spans="2:64" ht="10.050000000000001" customHeight="1" x14ac:dyDescent="0.15">
      <c r="C148" s="491"/>
      <c r="D148" s="492"/>
      <c r="E148" s="65">
        <f>IF(K145="","",K145)</f>
        <v>2</v>
      </c>
      <c r="F148" s="56" t="str">
        <f t="shared" si="10"/>
        <v>-</v>
      </c>
      <c r="G148" s="1">
        <f>IF(I145="","",I145)</f>
        <v>1</v>
      </c>
      <c r="H148" s="499" t="str">
        <f>IF(J145="","",J145)</f>
        <v>-</v>
      </c>
      <c r="I148" s="504"/>
      <c r="J148" s="505"/>
      <c r="K148" s="505"/>
      <c r="L148" s="506"/>
      <c r="M148" s="55">
        <v>0</v>
      </c>
      <c r="N148" s="56" t="str">
        <f t="shared" si="8"/>
        <v>-</v>
      </c>
      <c r="O148" s="57">
        <v>2</v>
      </c>
      <c r="P148" s="518"/>
      <c r="Q148" s="55">
        <v>0</v>
      </c>
      <c r="R148" s="56" t="str">
        <f t="shared" si="9"/>
        <v>-</v>
      </c>
      <c r="S148" s="57">
        <v>2</v>
      </c>
      <c r="T148" s="521"/>
      <c r="U148" s="525"/>
      <c r="V148" s="526"/>
      <c r="W148" s="526"/>
      <c r="X148" s="527"/>
      <c r="Y148" s="9"/>
      <c r="Z148" s="27">
        <f>COUNTIF(E147:T149,"○")</f>
        <v>0</v>
      </c>
      <c r="AA148" s="28">
        <f>COUNTIF(E147:T149,"×")</f>
        <v>3</v>
      </c>
      <c r="AB148" s="19">
        <f>(IF((E147&gt;G147),1,0))+(IF((E148&gt;G148),1,0))+(IF((E149&gt;G149),1,0))+(IF((I147&gt;K147),1,0))+(IF((I148&gt;K148),1,0))+(IF((I149&gt;K149),1,0))+(IF((M147&gt;O147),1,0))+(IF((M148&gt;O148),1,0))+(IF((M149&gt;O149),1,0))+(IF((Q147&gt;S147),1,0))+(IF((Q148&gt;S148),1,0))+(IF((Q149&gt;S149),1,0))</f>
        <v>1</v>
      </c>
      <c r="AC148" s="20">
        <f>(IF((E147&lt;G147),1,0))+(IF((E148&lt;G148),1,0))+(IF((E149&lt;G149),1,0))+(IF((I147&lt;K147),1,0))+(IF((I148&lt;K148),1,0))+(IF((I149&lt;K149),1,0))+(IF((M147&lt;O147),1,0))+(IF((M148&lt;O148),1,0))+(IF((M149&lt;O149),1,0))+(IF((Q147&lt;S147),1,0))+(IF((Q148&lt;S148),1,0))+(IF((Q149&lt;S149),1,0))</f>
        <v>8</v>
      </c>
      <c r="AD148" s="21">
        <f>AB148-AC148</f>
        <v>-7</v>
      </c>
      <c r="AE148" s="28">
        <f>SUM(E147:E149,I147:I149,M147:M149,Q147:Q149)</f>
        <v>3</v>
      </c>
      <c r="AF148" s="28">
        <f>SUM(G147:G149,K147:K149,O147:O149,S147:S149)</f>
        <v>17</v>
      </c>
      <c r="AG148" s="29">
        <f>AE148-AF148</f>
        <v>-14</v>
      </c>
      <c r="AH148" s="28"/>
      <c r="AI148" s="28"/>
      <c r="AJ148" s="28"/>
      <c r="AK148" s="28"/>
      <c r="AL148" s="28"/>
      <c r="AM148" s="171"/>
      <c r="AN148" s="727"/>
      <c r="AO148" s="614"/>
      <c r="AP148" s="267" t="s">
        <v>377</v>
      </c>
      <c r="AQ148" s="617"/>
      <c r="AR148" s="167">
        <v>21</v>
      </c>
      <c r="AS148" s="167" t="s">
        <v>18</v>
      </c>
      <c r="AT148" s="167">
        <v>13</v>
      </c>
      <c r="AU148" s="617"/>
      <c r="AV148" s="256" t="s">
        <v>389</v>
      </c>
      <c r="AW148" s="730"/>
      <c r="AX148" s="724"/>
      <c r="BA148" s="147"/>
      <c r="BB148" s="679"/>
      <c r="BC148" s="682"/>
      <c r="BD148" s="296" t="s">
        <v>413</v>
      </c>
      <c r="BE148" s="685"/>
      <c r="BF148" s="143">
        <v>21</v>
      </c>
      <c r="BG148" s="143" t="s">
        <v>18</v>
      </c>
      <c r="BH148" s="143">
        <v>16</v>
      </c>
      <c r="BI148" s="685"/>
      <c r="BJ148" s="296" t="s">
        <v>421</v>
      </c>
      <c r="BK148" s="688"/>
      <c r="BL148" s="691"/>
    </row>
    <row r="149" spans="2:64" ht="10.050000000000001" customHeight="1" thickBot="1" x14ac:dyDescent="0.2">
      <c r="C149" s="512"/>
      <c r="D149" s="513"/>
      <c r="E149" s="66">
        <f>IF(K146="","",K146)</f>
        <v>0</v>
      </c>
      <c r="F149" s="56" t="str">
        <f t="shared" si="10"/>
        <v>-</v>
      </c>
      <c r="G149" s="67">
        <f>IF(I146="","",I146)</f>
        <v>2</v>
      </c>
      <c r="H149" s="572" t="str">
        <f>IF(J146="","",J146)</f>
        <v>-</v>
      </c>
      <c r="I149" s="514"/>
      <c r="J149" s="515"/>
      <c r="K149" s="515"/>
      <c r="L149" s="516"/>
      <c r="M149" s="62">
        <v>1</v>
      </c>
      <c r="N149" s="56" t="str">
        <f t="shared" si="8"/>
        <v>-</v>
      </c>
      <c r="O149" s="63">
        <v>2</v>
      </c>
      <c r="P149" s="519"/>
      <c r="Q149" s="62">
        <v>0</v>
      </c>
      <c r="R149" s="64" t="str">
        <f t="shared" si="9"/>
        <v>-</v>
      </c>
      <c r="S149" s="63">
        <v>2</v>
      </c>
      <c r="T149" s="528"/>
      <c r="U149" s="24">
        <f>Z148</f>
        <v>0</v>
      </c>
      <c r="V149" s="25" t="s">
        <v>14</v>
      </c>
      <c r="W149" s="25">
        <f>AA148</f>
        <v>3</v>
      </c>
      <c r="X149" s="26" t="s">
        <v>11</v>
      </c>
      <c r="Y149" s="9"/>
      <c r="Z149" s="39"/>
      <c r="AA149" s="40"/>
      <c r="AB149" s="39"/>
      <c r="AC149" s="40"/>
      <c r="AD149" s="41"/>
      <c r="AE149" s="40"/>
      <c r="AF149" s="40"/>
      <c r="AG149" s="41"/>
      <c r="AH149" s="28"/>
      <c r="AI149" s="28"/>
      <c r="AJ149" s="28"/>
      <c r="AK149" s="28"/>
      <c r="AL149" s="28"/>
      <c r="AM149" s="172"/>
      <c r="AN149" s="728"/>
      <c r="AO149" s="615"/>
      <c r="AP149" s="261"/>
      <c r="AQ149" s="733"/>
      <c r="AR149" s="173"/>
      <c r="AS149" s="173" t="s">
        <v>18</v>
      </c>
      <c r="AT149" s="173"/>
      <c r="AU149" s="733"/>
      <c r="AV149" s="261"/>
      <c r="AW149" s="731"/>
      <c r="AX149" s="725"/>
      <c r="BA149" s="148"/>
      <c r="BB149" s="680"/>
      <c r="BC149" s="683"/>
      <c r="BD149" s="297"/>
      <c r="BE149" s="695"/>
      <c r="BF149" s="149">
        <v>16</v>
      </c>
      <c r="BG149" s="149" t="s">
        <v>18</v>
      </c>
      <c r="BH149" s="149">
        <v>21</v>
      </c>
      <c r="BI149" s="695"/>
      <c r="BJ149" s="297"/>
      <c r="BK149" s="689"/>
      <c r="BL149" s="692"/>
    </row>
    <row r="150" spans="2:64" ht="10.050000000000001" customHeight="1" x14ac:dyDescent="0.15">
      <c r="C150" s="510" t="s">
        <v>85</v>
      </c>
      <c r="D150" s="511"/>
      <c r="E150" s="65">
        <f>IF(O144="","",O144)</f>
        <v>2</v>
      </c>
      <c r="F150" s="68" t="str">
        <f t="shared" si="10"/>
        <v>-</v>
      </c>
      <c r="G150" s="1">
        <f>IF(M144="","",M144)</f>
        <v>1</v>
      </c>
      <c r="H150" s="498" t="str">
        <f>IF(P144="","",IF(P144="○","×",IF(P144="×","○")))</f>
        <v>×</v>
      </c>
      <c r="I150" s="69">
        <f>IF(O147="","",O147)</f>
        <v>2</v>
      </c>
      <c r="J150" s="56" t="str">
        <f t="shared" ref="J150:J155" si="11">IF(I150="","","-")</f>
        <v>-</v>
      </c>
      <c r="K150" s="1">
        <f>IF(M147="","",M147)</f>
        <v>0</v>
      </c>
      <c r="L150" s="498" t="str">
        <f>IF(P147="","",IF(P147="○","×",IF(P147="×","○")))</f>
        <v>○</v>
      </c>
      <c r="M150" s="501"/>
      <c r="N150" s="502"/>
      <c r="O150" s="502"/>
      <c r="P150" s="503"/>
      <c r="Q150" s="55">
        <v>2</v>
      </c>
      <c r="R150" s="56" t="str">
        <f t="shared" si="9"/>
        <v>-</v>
      </c>
      <c r="S150" s="57">
        <v>0</v>
      </c>
      <c r="T150" s="521" t="str">
        <f>IF(Q150&lt;&gt;"",IF(Q150&gt;S150,IF(Q151&gt;S151,"○",IF(Q152&gt;S152,"○","×")),IF(Q151&gt;S151,IF(Q152&gt;S152,"○","×"),"×")),"")</f>
        <v>○</v>
      </c>
      <c r="U150" s="522" t="s">
        <v>0</v>
      </c>
      <c r="V150" s="523"/>
      <c r="W150" s="523"/>
      <c r="X150" s="524"/>
      <c r="Y150" s="9"/>
      <c r="Z150" s="27"/>
      <c r="AA150" s="28"/>
      <c r="AB150" s="27"/>
      <c r="AC150" s="28"/>
      <c r="AD150" s="29"/>
      <c r="AE150" s="28"/>
      <c r="AF150" s="28"/>
      <c r="AG150" s="29"/>
      <c r="AH150" s="28"/>
      <c r="AI150" s="28"/>
      <c r="AJ150" s="28"/>
      <c r="AK150" s="28"/>
      <c r="AL150" s="28"/>
      <c r="AM150" s="164"/>
      <c r="AN150" s="726" t="s">
        <v>84</v>
      </c>
      <c r="AO150" s="613">
        <v>3</v>
      </c>
      <c r="AP150" s="268" t="s">
        <v>395</v>
      </c>
      <c r="AQ150" s="616">
        <v>2</v>
      </c>
      <c r="AR150" s="165">
        <v>21</v>
      </c>
      <c r="AS150" s="165" t="s">
        <v>18</v>
      </c>
      <c r="AT150" s="165">
        <v>12</v>
      </c>
      <c r="AU150" s="616">
        <v>0</v>
      </c>
      <c r="AV150" s="268" t="s">
        <v>190</v>
      </c>
      <c r="AW150" s="729">
        <v>0</v>
      </c>
      <c r="AX150" s="723" t="s">
        <v>86</v>
      </c>
      <c r="BA150" s="140"/>
      <c r="BB150" s="678" t="s">
        <v>93</v>
      </c>
      <c r="BC150" s="681">
        <v>2</v>
      </c>
      <c r="BD150" s="290" t="s">
        <v>425</v>
      </c>
      <c r="BE150" s="684">
        <v>0</v>
      </c>
      <c r="BF150" s="141">
        <v>5</v>
      </c>
      <c r="BG150" s="141" t="s">
        <v>18</v>
      </c>
      <c r="BH150" s="141">
        <v>21</v>
      </c>
      <c r="BI150" s="684">
        <v>2</v>
      </c>
      <c r="BJ150" s="290" t="s">
        <v>435</v>
      </c>
      <c r="BK150" s="687">
        <v>1</v>
      </c>
      <c r="BL150" s="690" t="s">
        <v>167</v>
      </c>
    </row>
    <row r="151" spans="2:64" ht="10.050000000000001" customHeight="1" x14ac:dyDescent="0.15">
      <c r="C151" s="491"/>
      <c r="D151" s="492"/>
      <c r="E151" s="65">
        <f>IF(O145="","",O145)</f>
        <v>0</v>
      </c>
      <c r="F151" s="56" t="str">
        <f t="shared" si="10"/>
        <v>-</v>
      </c>
      <c r="G151" s="1">
        <f>IF(M145="","",M145)</f>
        <v>2</v>
      </c>
      <c r="H151" s="499" t="str">
        <f>IF(J148="","",J148)</f>
        <v/>
      </c>
      <c r="I151" s="69">
        <f>IF(O148="","",O148)</f>
        <v>2</v>
      </c>
      <c r="J151" s="56" t="str">
        <f t="shared" si="11"/>
        <v>-</v>
      </c>
      <c r="K151" s="1">
        <f>IF(M148="","",M148)</f>
        <v>0</v>
      </c>
      <c r="L151" s="499" t="str">
        <f>IF(N148="","",N148)</f>
        <v>-</v>
      </c>
      <c r="M151" s="504"/>
      <c r="N151" s="505"/>
      <c r="O151" s="505"/>
      <c r="P151" s="506"/>
      <c r="Q151" s="55">
        <v>2</v>
      </c>
      <c r="R151" s="56" t="str">
        <f t="shared" si="9"/>
        <v>-</v>
      </c>
      <c r="S151" s="57">
        <v>1</v>
      </c>
      <c r="T151" s="521"/>
      <c r="U151" s="525"/>
      <c r="V151" s="526"/>
      <c r="W151" s="526"/>
      <c r="X151" s="527"/>
      <c r="Y151" s="9"/>
      <c r="Z151" s="27">
        <f>COUNTIF(E150:T152,"○")</f>
        <v>2</v>
      </c>
      <c r="AA151" s="28">
        <f>COUNTIF(E150:T152,"×")</f>
        <v>1</v>
      </c>
      <c r="AB151" s="19">
        <f>(IF((E150&gt;G150),1,0))+(IF((E151&gt;G151),1,0))+(IF((E152&gt;G152),1,0))+(IF((I150&gt;K150),1,0))+(IF((I151&gt;K151),1,0))+(IF((I152&gt;K152),1,0))+(IF((M150&gt;O150),1,0))+(IF((M151&gt;O151),1,0))+(IF((M152&gt;O152),1,0))+(IF((Q150&gt;S150),1,0))+(IF((Q151&gt;S151),1,0))+(IF((Q152&gt;S152),1,0))</f>
        <v>7</v>
      </c>
      <c r="AC151" s="20">
        <f>(IF((E150&lt;G150),1,0))+(IF((E151&lt;G151),1,0))+(IF((E152&lt;G152),1,0))+(IF((I150&lt;K150),1,0))+(IF((I151&lt;K151),1,0))+(IF((I152&lt;K152),1,0))+(IF((M150&lt;O150),1,0))+(IF((M151&lt;O151),1,0))+(IF((M152&lt;O152),1,0))+(IF((Q150&lt;S150),1,0))+(IF((Q151&lt;S151),1,0))+(IF((Q152&lt;S152),1,0))</f>
        <v>2</v>
      </c>
      <c r="AD151" s="21">
        <f>AB151-AC151</f>
        <v>5</v>
      </c>
      <c r="AE151" s="28">
        <f>SUM(E150:E152,I150:I152,M150:M152,Q150:Q152)</f>
        <v>15</v>
      </c>
      <c r="AF151" s="28">
        <f>SUM(G150:G152,K150:K152,O150:O152,S150:S152)</f>
        <v>8</v>
      </c>
      <c r="AG151" s="29">
        <f>AE151-AF151</f>
        <v>7</v>
      </c>
      <c r="AH151" s="28"/>
      <c r="AI151" s="28"/>
      <c r="AJ151" s="28"/>
      <c r="AK151" s="28"/>
      <c r="AL151" s="28"/>
      <c r="AM151" s="166"/>
      <c r="AN151" s="727"/>
      <c r="AO151" s="614"/>
      <c r="AP151" s="267" t="s">
        <v>397</v>
      </c>
      <c r="AQ151" s="617"/>
      <c r="AR151" s="167">
        <v>21</v>
      </c>
      <c r="AS151" s="167" t="s">
        <v>18</v>
      </c>
      <c r="AT151" s="167">
        <v>11</v>
      </c>
      <c r="AU151" s="617"/>
      <c r="AV151" s="267" t="s">
        <v>403</v>
      </c>
      <c r="AW151" s="730"/>
      <c r="AX151" s="724"/>
      <c r="BA151" s="142"/>
      <c r="BB151" s="679"/>
      <c r="BC151" s="682"/>
      <c r="BD151" s="291" t="s">
        <v>427</v>
      </c>
      <c r="BE151" s="685"/>
      <c r="BF151" s="143">
        <v>17</v>
      </c>
      <c r="BG151" s="143" t="s">
        <v>18</v>
      </c>
      <c r="BH151" s="143">
        <v>21</v>
      </c>
      <c r="BI151" s="685"/>
      <c r="BJ151" s="291" t="s">
        <v>433</v>
      </c>
      <c r="BK151" s="688"/>
      <c r="BL151" s="691"/>
    </row>
    <row r="152" spans="2:64" ht="10.050000000000001" customHeight="1" x14ac:dyDescent="0.15">
      <c r="C152" s="512"/>
      <c r="D152" s="513"/>
      <c r="E152" s="66">
        <f>IF(O146="","",O146)</f>
        <v>1</v>
      </c>
      <c r="F152" s="64" t="str">
        <f t="shared" si="10"/>
        <v>-</v>
      </c>
      <c r="G152" s="67">
        <f>IF(M146="","",M146)</f>
        <v>2</v>
      </c>
      <c r="H152" s="572" t="str">
        <f>IF(J149="","",J149)</f>
        <v/>
      </c>
      <c r="I152" s="70">
        <f>IF(O149="","",O149)</f>
        <v>2</v>
      </c>
      <c r="J152" s="56" t="str">
        <f>IF(I152="","","-")</f>
        <v>-</v>
      </c>
      <c r="K152" s="67">
        <f>IF(M149="","",M149)</f>
        <v>1</v>
      </c>
      <c r="L152" s="572" t="str">
        <f>IF(N149="","",N149)</f>
        <v>-</v>
      </c>
      <c r="M152" s="514"/>
      <c r="N152" s="515"/>
      <c r="O152" s="515"/>
      <c r="P152" s="516"/>
      <c r="Q152" s="62">
        <v>2</v>
      </c>
      <c r="R152" s="56" t="str">
        <f t="shared" si="9"/>
        <v>-</v>
      </c>
      <c r="S152" s="63">
        <v>1</v>
      </c>
      <c r="T152" s="528"/>
      <c r="U152" s="24">
        <f>Z151</f>
        <v>2</v>
      </c>
      <c r="V152" s="25" t="s">
        <v>14</v>
      </c>
      <c r="W152" s="25">
        <f>AA151</f>
        <v>1</v>
      </c>
      <c r="X152" s="26" t="s">
        <v>11</v>
      </c>
      <c r="Y152" s="9"/>
      <c r="Z152" s="27"/>
      <c r="AA152" s="28"/>
      <c r="AB152" s="27"/>
      <c r="AC152" s="28"/>
      <c r="AD152" s="29"/>
      <c r="AE152" s="28"/>
      <c r="AF152" s="28"/>
      <c r="AG152" s="29"/>
      <c r="AH152" s="28"/>
      <c r="AI152" s="28"/>
      <c r="AJ152" s="28"/>
      <c r="AK152" s="28"/>
      <c r="AL152" s="28"/>
      <c r="AM152" s="745" t="s">
        <v>52</v>
      </c>
      <c r="AN152" s="727"/>
      <c r="AO152" s="614"/>
      <c r="AP152" s="257"/>
      <c r="AQ152" s="618"/>
      <c r="AR152" s="168"/>
      <c r="AS152" s="168" t="s">
        <v>18</v>
      </c>
      <c r="AT152" s="168"/>
      <c r="AU152" s="618"/>
      <c r="AV152" s="257"/>
      <c r="AW152" s="730"/>
      <c r="AX152" s="724"/>
      <c r="BA152" s="693" t="s">
        <v>53</v>
      </c>
      <c r="BB152" s="679"/>
      <c r="BC152" s="682"/>
      <c r="BD152" s="292"/>
      <c r="BE152" s="686"/>
      <c r="BF152" s="144"/>
      <c r="BG152" s="144" t="s">
        <v>18</v>
      </c>
      <c r="BH152" s="144"/>
      <c r="BI152" s="686"/>
      <c r="BJ152" s="292"/>
      <c r="BK152" s="688"/>
      <c r="BL152" s="691"/>
    </row>
    <row r="153" spans="2:64" ht="10.050000000000001" customHeight="1" x14ac:dyDescent="0.15">
      <c r="C153" s="491" t="s">
        <v>144</v>
      </c>
      <c r="D153" s="492"/>
      <c r="E153" s="65">
        <f>IF(S144="","",S144)</f>
        <v>1</v>
      </c>
      <c r="F153" s="56" t="str">
        <f t="shared" si="10"/>
        <v>-</v>
      </c>
      <c r="G153" s="1">
        <f>IF(Q144="","",Q144)</f>
        <v>2</v>
      </c>
      <c r="H153" s="498" t="str">
        <f>IF(T144="","",IF(T144="○","×",IF(T144="×","○")))</f>
        <v>×</v>
      </c>
      <c r="I153" s="69">
        <f>IF(S147="","",S147)</f>
        <v>2</v>
      </c>
      <c r="J153" s="68" t="str">
        <f t="shared" si="11"/>
        <v>-</v>
      </c>
      <c r="K153" s="1">
        <f>IF(Q147="","",Q147)</f>
        <v>0</v>
      </c>
      <c r="L153" s="498" t="str">
        <f>IF(T147="","",IF(T147="○","×",IF(T147="×","○")))</f>
        <v>○</v>
      </c>
      <c r="M153" s="71">
        <f>IF(S150="","",S150)</f>
        <v>0</v>
      </c>
      <c r="N153" s="56" t="str">
        <f>IF(M153="","","-")</f>
        <v>-</v>
      </c>
      <c r="O153" s="5">
        <f>IF(Q150="","",Q150)</f>
        <v>2</v>
      </c>
      <c r="P153" s="498" t="str">
        <f>IF(T150="","",IF(T150="○","×",IF(T150="×","○")))</f>
        <v>×</v>
      </c>
      <c r="Q153" s="501"/>
      <c r="R153" s="502"/>
      <c r="S153" s="502"/>
      <c r="T153" s="622"/>
      <c r="U153" s="522" t="s">
        <v>3</v>
      </c>
      <c r="V153" s="523"/>
      <c r="W153" s="523"/>
      <c r="X153" s="524"/>
      <c r="Y153" s="9"/>
      <c r="Z153" s="8"/>
      <c r="AA153" s="6"/>
      <c r="AB153" s="8"/>
      <c r="AC153" s="6"/>
      <c r="AD153" s="17"/>
      <c r="AE153" s="6"/>
      <c r="AF153" s="6"/>
      <c r="AG153" s="17"/>
      <c r="AH153" s="28"/>
      <c r="AI153" s="28"/>
      <c r="AJ153" s="28"/>
      <c r="AK153" s="28"/>
      <c r="AL153" s="28"/>
      <c r="AM153" s="745"/>
      <c r="AN153" s="727"/>
      <c r="AO153" s="614"/>
      <c r="AP153" s="262" t="s">
        <v>188</v>
      </c>
      <c r="AQ153" s="732">
        <v>2</v>
      </c>
      <c r="AR153" s="169">
        <v>21</v>
      </c>
      <c r="AS153" s="169" t="s">
        <v>18</v>
      </c>
      <c r="AT153" s="169">
        <v>18</v>
      </c>
      <c r="AU153" s="732">
        <v>1</v>
      </c>
      <c r="AV153" s="264" t="s">
        <v>406</v>
      </c>
      <c r="AW153" s="730"/>
      <c r="AX153" s="724"/>
      <c r="BA153" s="693"/>
      <c r="BB153" s="679"/>
      <c r="BC153" s="682"/>
      <c r="BD153" s="293" t="s">
        <v>429</v>
      </c>
      <c r="BE153" s="694">
        <v>2</v>
      </c>
      <c r="BF153" s="145">
        <v>21</v>
      </c>
      <c r="BG153" s="145" t="s">
        <v>18</v>
      </c>
      <c r="BH153" s="145">
        <v>15</v>
      </c>
      <c r="BI153" s="734">
        <v>0</v>
      </c>
      <c r="BJ153" s="304" t="s">
        <v>441</v>
      </c>
      <c r="BK153" s="688"/>
      <c r="BL153" s="691"/>
    </row>
    <row r="154" spans="2:64" ht="10.050000000000001" customHeight="1" x14ac:dyDescent="0.15">
      <c r="C154" s="491"/>
      <c r="D154" s="492"/>
      <c r="E154" s="65">
        <f>IF(S145="","",S145)</f>
        <v>2</v>
      </c>
      <c r="F154" s="56" t="str">
        <f t="shared" si="10"/>
        <v>-</v>
      </c>
      <c r="G154" s="1">
        <f>IF(Q145="","",Q145)</f>
        <v>0</v>
      </c>
      <c r="H154" s="499" t="str">
        <f>IF(J151="","",J151)</f>
        <v>-</v>
      </c>
      <c r="I154" s="69">
        <f>IF(S148="","",S148)</f>
        <v>2</v>
      </c>
      <c r="J154" s="56" t="str">
        <f t="shared" si="11"/>
        <v>-</v>
      </c>
      <c r="K154" s="1">
        <f>IF(Q148="","",Q148)</f>
        <v>0</v>
      </c>
      <c r="L154" s="499" t="str">
        <f>IF(N151="","",N151)</f>
        <v/>
      </c>
      <c r="M154" s="69">
        <f>IF(S151="","",S151)</f>
        <v>1</v>
      </c>
      <c r="N154" s="56" t="str">
        <f>IF(M154="","","-")</f>
        <v>-</v>
      </c>
      <c r="O154" s="1">
        <f>IF(Q151="","",Q151)</f>
        <v>2</v>
      </c>
      <c r="P154" s="499" t="str">
        <f>IF(R151="","",R151)</f>
        <v>-</v>
      </c>
      <c r="Q154" s="504"/>
      <c r="R154" s="505"/>
      <c r="S154" s="505"/>
      <c r="T154" s="623"/>
      <c r="U154" s="525"/>
      <c r="V154" s="526"/>
      <c r="W154" s="526"/>
      <c r="X154" s="527"/>
      <c r="Y154" s="9"/>
      <c r="Z154" s="27">
        <f>COUNTIF(E153:T155,"○")</f>
        <v>1</v>
      </c>
      <c r="AA154" s="28">
        <f>COUNTIF(E153:T155,"×")</f>
        <v>2</v>
      </c>
      <c r="AB154" s="19">
        <f>(IF((E153&gt;G153),1,0))+(IF((E154&gt;G154),1,0))+(IF((E155&gt;G155),1,0))+(IF((I153&gt;K153),1,0))+(IF((I154&gt;K154),1,0))+(IF((I155&gt;K155),1,0))+(IF((M153&gt;O153),1,0))+(IF((M154&gt;O154),1,0))+(IF((M155&gt;O155),1,0))+(IF((Q153&gt;S153),1,0))+(IF((Q154&gt;S154),1,0))+(IF((Q155&gt;S155),1,0))</f>
        <v>4</v>
      </c>
      <c r="AC154" s="20">
        <f>(IF((E153&lt;G153),1,0))+(IF((E154&lt;G154),1,0))+(IF((E155&lt;G155),1,0))+(IF((I153&lt;K153),1,0))+(IF((I154&lt;K154),1,0))+(IF((I155&lt;K155),1,0))+(IF((M153&lt;O153),1,0))+(IF((M154&lt;O154),1,0))+(IF((M155&lt;O155),1,0))+(IF((Q153&lt;S153),1,0))+(IF((Q154&lt;S154),1,0))+(IF((Q155&lt;S155),1,0))</f>
        <v>5</v>
      </c>
      <c r="AD154" s="21">
        <f>AB154-AC154</f>
        <v>-1</v>
      </c>
      <c r="AE154" s="28">
        <f>SUM(E153:E155,I153:I155,M153:M155,Q153:Q155)</f>
        <v>11</v>
      </c>
      <c r="AF154" s="28">
        <f>SUM(G153:G155,K153:K155,O153:O155,S153:S155)</f>
        <v>10</v>
      </c>
      <c r="AG154" s="29">
        <f>AE154-AF154</f>
        <v>1</v>
      </c>
      <c r="AH154" s="28"/>
      <c r="AI154" s="28"/>
      <c r="AJ154" s="28"/>
      <c r="AK154" s="28"/>
      <c r="AL154" s="28"/>
      <c r="AM154" s="170" t="s">
        <v>150</v>
      </c>
      <c r="AN154" s="727"/>
      <c r="AO154" s="614"/>
      <c r="AP154" s="263" t="s">
        <v>401</v>
      </c>
      <c r="AQ154" s="617"/>
      <c r="AR154" s="167">
        <v>17</v>
      </c>
      <c r="AS154" s="167" t="s">
        <v>18</v>
      </c>
      <c r="AT154" s="167">
        <v>21</v>
      </c>
      <c r="AU154" s="617"/>
      <c r="AV154" s="265" t="s">
        <v>408</v>
      </c>
      <c r="AW154" s="730"/>
      <c r="AX154" s="724"/>
      <c r="BA154" s="146" t="s">
        <v>150</v>
      </c>
      <c r="BB154" s="679"/>
      <c r="BC154" s="682"/>
      <c r="BD154" s="294" t="s">
        <v>431</v>
      </c>
      <c r="BE154" s="685"/>
      <c r="BF154" s="143">
        <v>21</v>
      </c>
      <c r="BG154" s="143" t="s">
        <v>18</v>
      </c>
      <c r="BH154" s="143">
        <v>19</v>
      </c>
      <c r="BI154" s="746"/>
      <c r="BJ154" s="305" t="s">
        <v>437</v>
      </c>
      <c r="BK154" s="688"/>
      <c r="BL154" s="691"/>
    </row>
    <row r="155" spans="2:64" ht="10.050000000000001" customHeight="1" thickBot="1" x14ac:dyDescent="0.2">
      <c r="C155" s="493"/>
      <c r="D155" s="494"/>
      <c r="E155" s="72">
        <f>IF(S146="","",S146)</f>
        <v>0</v>
      </c>
      <c r="F155" s="73" t="str">
        <f t="shared" si="10"/>
        <v>-</v>
      </c>
      <c r="G155" s="2">
        <f>IF(Q146="","",Q146)</f>
        <v>2</v>
      </c>
      <c r="H155" s="500" t="str">
        <f>IF(J152="","",J152)</f>
        <v>-</v>
      </c>
      <c r="I155" s="74">
        <f>IF(S149="","",S149)</f>
        <v>2</v>
      </c>
      <c r="J155" s="73" t="str">
        <f t="shared" si="11"/>
        <v>-</v>
      </c>
      <c r="K155" s="2">
        <f>IF(Q149="","",Q149)</f>
        <v>0</v>
      </c>
      <c r="L155" s="500" t="str">
        <f>IF(N152="","",N152)</f>
        <v/>
      </c>
      <c r="M155" s="74">
        <f>IF(S152="","",S152)</f>
        <v>1</v>
      </c>
      <c r="N155" s="73" t="str">
        <f>IF(M155="","","-")</f>
        <v>-</v>
      </c>
      <c r="O155" s="2">
        <f>IF(Q152="","",Q152)</f>
        <v>2</v>
      </c>
      <c r="P155" s="500" t="str">
        <f>IF(R152="","",R152)</f>
        <v>-</v>
      </c>
      <c r="Q155" s="507"/>
      <c r="R155" s="508"/>
      <c r="S155" s="508"/>
      <c r="T155" s="624"/>
      <c r="U155" s="52">
        <f>Z154</f>
        <v>1</v>
      </c>
      <c r="V155" s="53" t="s">
        <v>14</v>
      </c>
      <c r="W155" s="53">
        <f>AA154</f>
        <v>2</v>
      </c>
      <c r="X155" s="54" t="s">
        <v>11</v>
      </c>
      <c r="Y155" s="9"/>
      <c r="Z155" s="39"/>
      <c r="AA155" s="40"/>
      <c r="AB155" s="39"/>
      <c r="AC155" s="40"/>
      <c r="AD155" s="41"/>
      <c r="AE155" s="40"/>
      <c r="AF155" s="40"/>
      <c r="AG155" s="41"/>
      <c r="AH155" s="28"/>
      <c r="AI155" s="28"/>
      <c r="AJ155" s="28"/>
      <c r="AK155" s="28"/>
      <c r="AL155" s="28"/>
      <c r="AM155" s="745">
        <v>2</v>
      </c>
      <c r="AN155" s="727"/>
      <c r="AO155" s="614"/>
      <c r="AP155" s="260"/>
      <c r="AQ155" s="618"/>
      <c r="AR155" s="168">
        <v>21</v>
      </c>
      <c r="AS155" s="168" t="s">
        <v>18</v>
      </c>
      <c r="AT155" s="168">
        <v>18</v>
      </c>
      <c r="AU155" s="618"/>
      <c r="AV155" s="266"/>
      <c r="AW155" s="730"/>
      <c r="AX155" s="724"/>
      <c r="BA155" s="693">
        <v>2</v>
      </c>
      <c r="BB155" s="679"/>
      <c r="BC155" s="682"/>
      <c r="BD155" s="295"/>
      <c r="BE155" s="686"/>
      <c r="BF155" s="144"/>
      <c r="BG155" s="144" t="s">
        <v>18</v>
      </c>
      <c r="BH155" s="144"/>
      <c r="BI155" s="747"/>
      <c r="BJ155" s="306"/>
      <c r="BK155" s="688"/>
      <c r="BL155" s="691"/>
    </row>
    <row r="156" spans="2:64" ht="10.050000000000001" customHeight="1" thickBot="1" x14ac:dyDescent="0.25">
      <c r="B156" s="91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0"/>
      <c r="N156" s="96"/>
      <c r="O156" s="96"/>
      <c r="P156" s="103"/>
      <c r="Q156" s="103"/>
      <c r="R156" s="103"/>
      <c r="S156" s="103"/>
      <c r="T156" s="103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89"/>
      <c r="AG156" s="89"/>
      <c r="AH156" s="89"/>
      <c r="AI156" s="89"/>
      <c r="AJ156" s="89"/>
      <c r="AK156" s="89"/>
      <c r="AL156" s="89"/>
      <c r="AM156" s="745"/>
      <c r="AN156" s="727"/>
      <c r="AO156" s="614"/>
      <c r="AP156" s="267" t="s">
        <v>393</v>
      </c>
      <c r="AQ156" s="732">
        <v>2</v>
      </c>
      <c r="AR156" s="167">
        <v>19</v>
      </c>
      <c r="AS156" s="167" t="s">
        <v>18</v>
      </c>
      <c r="AT156" s="167">
        <v>21</v>
      </c>
      <c r="AU156" s="732">
        <v>1</v>
      </c>
      <c r="AV156" s="267" t="s">
        <v>403</v>
      </c>
      <c r="AW156" s="730"/>
      <c r="AX156" s="724"/>
      <c r="BA156" s="693"/>
      <c r="BB156" s="679"/>
      <c r="BC156" s="682"/>
      <c r="BD156" s="291" t="s">
        <v>425</v>
      </c>
      <c r="BE156" s="694">
        <v>2</v>
      </c>
      <c r="BF156" s="143">
        <v>21</v>
      </c>
      <c r="BG156" s="143" t="s">
        <v>18</v>
      </c>
      <c r="BH156" s="143">
        <v>19</v>
      </c>
      <c r="BI156" s="734">
        <v>0</v>
      </c>
      <c r="BJ156" s="307" t="s">
        <v>195</v>
      </c>
      <c r="BK156" s="688"/>
      <c r="BL156" s="691"/>
    </row>
    <row r="157" spans="2:64" ht="10.050000000000001" customHeight="1" x14ac:dyDescent="0.15">
      <c r="B157" s="91"/>
      <c r="C157" s="559" t="s">
        <v>36</v>
      </c>
      <c r="D157" s="560"/>
      <c r="E157" s="625" t="s">
        <v>166</v>
      </c>
      <c r="F157" s="564"/>
      <c r="G157" s="564"/>
      <c r="H157" s="533"/>
      <c r="I157" s="570" t="s">
        <v>91</v>
      </c>
      <c r="J157" s="564"/>
      <c r="K157" s="564"/>
      <c r="L157" s="533"/>
      <c r="M157" s="568" t="s">
        <v>218</v>
      </c>
      <c r="N157" s="564"/>
      <c r="O157" s="564"/>
      <c r="P157" s="533"/>
      <c r="Q157" s="568" t="s">
        <v>167</v>
      </c>
      <c r="R157" s="564"/>
      <c r="S157" s="564"/>
      <c r="T157" s="551"/>
      <c r="U157" s="543" t="s">
        <v>6</v>
      </c>
      <c r="V157" s="544"/>
      <c r="W157" s="544"/>
      <c r="X157" s="545"/>
      <c r="Y157" s="9"/>
      <c r="Z157" s="548" t="s">
        <v>8</v>
      </c>
      <c r="AA157" s="550"/>
      <c r="AB157" s="548" t="s">
        <v>164</v>
      </c>
      <c r="AC157" s="549"/>
      <c r="AD157" s="550"/>
      <c r="AE157" s="10" t="s">
        <v>9</v>
      </c>
      <c r="AF157" s="11"/>
      <c r="AG157" s="12"/>
      <c r="AH157" s="125"/>
      <c r="AI157" s="125"/>
      <c r="AJ157" s="125"/>
      <c r="AK157" s="125"/>
      <c r="AL157" s="125"/>
      <c r="AM157" s="171"/>
      <c r="AN157" s="727"/>
      <c r="AO157" s="614"/>
      <c r="AP157" s="256" t="s">
        <v>399</v>
      </c>
      <c r="AQ157" s="617"/>
      <c r="AR157" s="167">
        <v>21</v>
      </c>
      <c r="AS157" s="167" t="s">
        <v>18</v>
      </c>
      <c r="AT157" s="167">
        <v>19</v>
      </c>
      <c r="AU157" s="617"/>
      <c r="AV157" s="256" t="s">
        <v>408</v>
      </c>
      <c r="AW157" s="730"/>
      <c r="AX157" s="724"/>
      <c r="BA157" s="147"/>
      <c r="BB157" s="679"/>
      <c r="BC157" s="682"/>
      <c r="BD157" s="296" t="s">
        <v>431</v>
      </c>
      <c r="BE157" s="685"/>
      <c r="BF157" s="143">
        <v>21</v>
      </c>
      <c r="BG157" s="143" t="s">
        <v>18</v>
      </c>
      <c r="BH157" s="143">
        <v>16</v>
      </c>
      <c r="BI157" s="685"/>
      <c r="BJ157" s="296" t="s">
        <v>439</v>
      </c>
      <c r="BK157" s="688"/>
      <c r="BL157" s="691"/>
    </row>
    <row r="158" spans="2:64" ht="10.050000000000001" customHeight="1" thickBot="1" x14ac:dyDescent="0.2">
      <c r="B158" s="91"/>
      <c r="C158" s="561"/>
      <c r="D158" s="562"/>
      <c r="E158" s="565"/>
      <c r="F158" s="566"/>
      <c r="G158" s="566"/>
      <c r="H158" s="567"/>
      <c r="I158" s="569"/>
      <c r="J158" s="566"/>
      <c r="K158" s="566"/>
      <c r="L158" s="567"/>
      <c r="M158" s="569"/>
      <c r="N158" s="566"/>
      <c r="O158" s="566"/>
      <c r="P158" s="567"/>
      <c r="Q158" s="569"/>
      <c r="R158" s="566"/>
      <c r="S158" s="566"/>
      <c r="T158" s="571"/>
      <c r="U158" s="534" t="s">
        <v>7</v>
      </c>
      <c r="V158" s="535"/>
      <c r="W158" s="535"/>
      <c r="X158" s="536"/>
      <c r="Y158" s="9"/>
      <c r="Z158" s="7" t="s">
        <v>10</v>
      </c>
      <c r="AA158" s="3" t="s">
        <v>11</v>
      </c>
      <c r="AB158" s="7" t="s">
        <v>5</v>
      </c>
      <c r="AC158" s="3" t="s">
        <v>12</v>
      </c>
      <c r="AD158" s="4" t="s">
        <v>13</v>
      </c>
      <c r="AE158" s="3" t="s">
        <v>5</v>
      </c>
      <c r="AF158" s="3" t="s">
        <v>12</v>
      </c>
      <c r="AG158" s="4" t="s">
        <v>13</v>
      </c>
      <c r="AH158" s="28"/>
      <c r="AI158" s="28"/>
      <c r="AJ158" s="28"/>
      <c r="AK158" s="28"/>
      <c r="AL158" s="28"/>
      <c r="AM158" s="172"/>
      <c r="AN158" s="728"/>
      <c r="AO158" s="615"/>
      <c r="AP158" s="261"/>
      <c r="AQ158" s="733"/>
      <c r="AR158" s="173">
        <v>21</v>
      </c>
      <c r="AS158" s="173" t="s">
        <v>18</v>
      </c>
      <c r="AT158" s="173">
        <v>13</v>
      </c>
      <c r="AU158" s="733"/>
      <c r="AV158" s="261"/>
      <c r="AW158" s="731"/>
      <c r="AX158" s="725"/>
      <c r="BA158" s="148"/>
      <c r="BB158" s="680"/>
      <c r="BC158" s="683"/>
      <c r="BD158" s="297"/>
      <c r="BE158" s="695"/>
      <c r="BF158" s="149"/>
      <c r="BG158" s="149" t="s">
        <v>18</v>
      </c>
      <c r="BH158" s="149"/>
      <c r="BI158" s="695"/>
      <c r="BJ158" s="297"/>
      <c r="BK158" s="689"/>
      <c r="BL158" s="692"/>
    </row>
    <row r="159" spans="2:64" ht="10.050000000000001" customHeight="1" x14ac:dyDescent="0.15">
      <c r="B159" s="91"/>
      <c r="C159" s="552" t="s">
        <v>89</v>
      </c>
      <c r="D159" s="553"/>
      <c r="E159" s="554"/>
      <c r="F159" s="555"/>
      <c r="G159" s="555"/>
      <c r="H159" s="556"/>
      <c r="I159" s="55">
        <v>2</v>
      </c>
      <c r="J159" s="56" t="str">
        <f>IF(I159="","","-")</f>
        <v>-</v>
      </c>
      <c r="K159" s="57">
        <v>1</v>
      </c>
      <c r="L159" s="533" t="str">
        <f>IF(I159&lt;&gt;"",IF(I159&gt;K159,IF(I160&gt;K160,"○",IF(I161&gt;K161,"○","×")),IF(I160&gt;K160,IF(I161&gt;K161,"○","×"),"×")),"")</f>
        <v>×</v>
      </c>
      <c r="M159" s="55">
        <v>2</v>
      </c>
      <c r="N159" s="58" t="str">
        <f t="shared" ref="N159:N164" si="12">IF(M159="","","-")</f>
        <v>-</v>
      </c>
      <c r="O159" s="59">
        <v>0</v>
      </c>
      <c r="P159" s="533" t="str">
        <f>IF(M159&lt;&gt;"",IF(M159&gt;O159,IF(M160&gt;O160,"○",IF(M161&gt;O161,"○","×")),IF(M160&gt;O160,IF(M161&gt;O161,"○","×"),"×")),"")</f>
        <v>×</v>
      </c>
      <c r="Q159" s="60">
        <v>1</v>
      </c>
      <c r="R159" s="58" t="str">
        <f t="shared" ref="R159:R167" si="13">IF(Q159="","","-")</f>
        <v>-</v>
      </c>
      <c r="S159" s="57">
        <v>2</v>
      </c>
      <c r="T159" s="551" t="str">
        <f>IF(Q159&lt;&gt;"",IF(Q159&gt;S159,IF(Q160&gt;S160,"○",IF(Q161&gt;S161,"○","×")),IF(Q160&gt;S160,IF(Q161&gt;S161,"○","×"),"×")),"")</f>
        <v>×</v>
      </c>
      <c r="U159" s="540" t="s">
        <v>1</v>
      </c>
      <c r="V159" s="541"/>
      <c r="W159" s="541"/>
      <c r="X159" s="542"/>
      <c r="Y159" s="9"/>
      <c r="Z159" s="27"/>
      <c r="AA159" s="28"/>
      <c r="AB159" s="8"/>
      <c r="AC159" s="6"/>
      <c r="AD159" s="17"/>
      <c r="AE159" s="28"/>
      <c r="AF159" s="28"/>
      <c r="AG159" s="29"/>
      <c r="AH159" s="28"/>
      <c r="AI159" s="28"/>
      <c r="AJ159" s="28"/>
      <c r="AK159" s="28"/>
      <c r="AL159" s="28"/>
      <c r="AM159" s="164"/>
      <c r="AN159" s="726" t="s">
        <v>216</v>
      </c>
      <c r="AO159" s="613">
        <v>2</v>
      </c>
      <c r="AP159" s="255" t="s">
        <v>383</v>
      </c>
      <c r="AQ159" s="616">
        <v>1</v>
      </c>
      <c r="AR159" s="165">
        <v>21</v>
      </c>
      <c r="AS159" s="165" t="s">
        <v>18</v>
      </c>
      <c r="AT159" s="165">
        <v>17</v>
      </c>
      <c r="AU159" s="616">
        <v>2</v>
      </c>
      <c r="AV159" s="255" t="s">
        <v>395</v>
      </c>
      <c r="AW159" s="729">
        <v>1</v>
      </c>
      <c r="AX159" s="723" t="s">
        <v>84</v>
      </c>
      <c r="BA159" s="140"/>
      <c r="BB159" s="678" t="s">
        <v>166</v>
      </c>
      <c r="BC159" s="681">
        <v>1</v>
      </c>
      <c r="BD159" s="290" t="s">
        <v>191</v>
      </c>
      <c r="BE159" s="684">
        <v>2</v>
      </c>
      <c r="BF159" s="141">
        <v>21</v>
      </c>
      <c r="BG159" s="141" t="s">
        <v>18</v>
      </c>
      <c r="BH159" s="141">
        <v>14</v>
      </c>
      <c r="BI159" s="684">
        <v>0</v>
      </c>
      <c r="BJ159" s="298" t="s">
        <v>425</v>
      </c>
      <c r="BK159" s="687">
        <v>2</v>
      </c>
      <c r="BL159" s="705" t="s">
        <v>93</v>
      </c>
    </row>
    <row r="160" spans="2:64" ht="10.050000000000001" customHeight="1" x14ac:dyDescent="0.15">
      <c r="B160" s="91"/>
      <c r="C160" s="491"/>
      <c r="D160" s="492"/>
      <c r="E160" s="557"/>
      <c r="F160" s="505"/>
      <c r="G160" s="505"/>
      <c r="H160" s="506"/>
      <c r="I160" s="55">
        <v>1</v>
      </c>
      <c r="J160" s="56" t="str">
        <f>IF(I160="","","-")</f>
        <v>-</v>
      </c>
      <c r="K160" s="61">
        <v>2</v>
      </c>
      <c r="L160" s="518"/>
      <c r="M160" s="55">
        <v>0</v>
      </c>
      <c r="N160" s="56" t="str">
        <f t="shared" si="12"/>
        <v>-</v>
      </c>
      <c r="O160" s="57">
        <v>2</v>
      </c>
      <c r="P160" s="518"/>
      <c r="Q160" s="55">
        <v>0</v>
      </c>
      <c r="R160" s="56" t="str">
        <f t="shared" si="13"/>
        <v>-</v>
      </c>
      <c r="S160" s="57">
        <v>2</v>
      </c>
      <c r="T160" s="521"/>
      <c r="U160" s="525"/>
      <c r="V160" s="526"/>
      <c r="W160" s="526"/>
      <c r="X160" s="527"/>
      <c r="Y160" s="9"/>
      <c r="Z160" s="27">
        <f>COUNTIF(E159:T161,"○")</f>
        <v>0</v>
      </c>
      <c r="AA160" s="28">
        <f>COUNTIF(E159:T161,"×")</f>
        <v>3</v>
      </c>
      <c r="AB160" s="19">
        <f>(IF((E159&gt;G159),1,0))+(IF((E160&gt;G160),1,0))+(IF((E161&gt;G161),1,0))+(IF((I159&gt;K159),1,0))+(IF((I160&gt;K160),1,0))+(IF((I161&gt;K161),1,0))+(IF((M159&gt;O159),1,0))+(IF((M160&gt;O160),1,0))+(IF((M161&gt;O161),1,0))+(IF((Q159&gt;S159),1,0))+(IF((Q160&gt;S160),1,0))+(IF((Q161&gt;S161),1,0))</f>
        <v>2</v>
      </c>
      <c r="AC160" s="20">
        <f>(IF((E159&lt;G159),1,0))+(IF((E160&lt;G160),1,0))+(IF((E161&lt;G161),1,0))+(IF((I159&lt;K159),1,0))+(IF((I160&lt;K160),1,0))+(IF((I161&lt;K161),1,0))+(IF((M159&lt;O159),1,0))+(IF((M160&lt;O160),1,0))+(IF((M161&lt;O161),1,0))+(IF((Q159&lt;S159),1,0))+(IF((Q160&lt;S160),1,0))+(IF((Q161&lt;S161),1,0))</f>
        <v>7</v>
      </c>
      <c r="AD160" s="21">
        <f>AB160-AC160</f>
        <v>-5</v>
      </c>
      <c r="AE160" s="28">
        <f>SUM(E159:E161,I159:I161,M159:M161,Q159:Q161)</f>
        <v>8</v>
      </c>
      <c r="AF160" s="28">
        <f>SUM(G159:G161,K159:K161,O159:O161,S159:S161)</f>
        <v>15</v>
      </c>
      <c r="AG160" s="29">
        <f>AE160-AF160</f>
        <v>-7</v>
      </c>
      <c r="AH160" s="28"/>
      <c r="AI160" s="28"/>
      <c r="AJ160" s="28"/>
      <c r="AK160" s="28"/>
      <c r="AL160" s="28"/>
      <c r="AM160" s="166"/>
      <c r="AN160" s="727"/>
      <c r="AO160" s="614"/>
      <c r="AP160" s="256" t="s">
        <v>381</v>
      </c>
      <c r="AQ160" s="617"/>
      <c r="AR160" s="167">
        <v>9</v>
      </c>
      <c r="AS160" s="167" t="s">
        <v>18</v>
      </c>
      <c r="AT160" s="167">
        <v>21</v>
      </c>
      <c r="AU160" s="617"/>
      <c r="AV160" s="256" t="s">
        <v>397</v>
      </c>
      <c r="AW160" s="730"/>
      <c r="AX160" s="724"/>
      <c r="BA160" s="142"/>
      <c r="BB160" s="679"/>
      <c r="BC160" s="682"/>
      <c r="BD160" s="291" t="s">
        <v>411</v>
      </c>
      <c r="BE160" s="685"/>
      <c r="BF160" s="143">
        <v>21</v>
      </c>
      <c r="BG160" s="143" t="s">
        <v>18</v>
      </c>
      <c r="BH160" s="143">
        <v>10</v>
      </c>
      <c r="BI160" s="685"/>
      <c r="BJ160" s="296" t="s">
        <v>427</v>
      </c>
      <c r="BK160" s="688"/>
      <c r="BL160" s="691"/>
    </row>
    <row r="161" spans="2:64" ht="10.050000000000001" customHeight="1" x14ac:dyDescent="0.15">
      <c r="B161" s="91"/>
      <c r="C161" s="491"/>
      <c r="D161" s="492"/>
      <c r="E161" s="558"/>
      <c r="F161" s="515"/>
      <c r="G161" s="515"/>
      <c r="H161" s="516"/>
      <c r="I161" s="62">
        <v>1</v>
      </c>
      <c r="J161" s="56" t="str">
        <f>IF(I161="","","-")</f>
        <v>-</v>
      </c>
      <c r="K161" s="63">
        <v>2</v>
      </c>
      <c r="L161" s="519"/>
      <c r="M161" s="62">
        <v>0</v>
      </c>
      <c r="N161" s="64" t="str">
        <f t="shared" si="12"/>
        <v>-</v>
      </c>
      <c r="O161" s="63">
        <v>2</v>
      </c>
      <c r="P161" s="518"/>
      <c r="Q161" s="62">
        <v>1</v>
      </c>
      <c r="R161" s="64" t="str">
        <f t="shared" si="13"/>
        <v>-</v>
      </c>
      <c r="S161" s="63">
        <v>2</v>
      </c>
      <c r="T161" s="521"/>
      <c r="U161" s="24">
        <f>Z160</f>
        <v>0</v>
      </c>
      <c r="V161" s="25" t="s">
        <v>14</v>
      </c>
      <c r="W161" s="25">
        <f>AA160</f>
        <v>3</v>
      </c>
      <c r="X161" s="26" t="s">
        <v>11</v>
      </c>
      <c r="Y161" s="9"/>
      <c r="Z161" s="27"/>
      <c r="AA161" s="28"/>
      <c r="AB161" s="27"/>
      <c r="AC161" s="28"/>
      <c r="AD161" s="29"/>
      <c r="AE161" s="28"/>
      <c r="AF161" s="28"/>
      <c r="AG161" s="29"/>
      <c r="AH161" s="28"/>
      <c r="AI161" s="28"/>
      <c r="AJ161" s="28"/>
      <c r="AK161" s="28"/>
      <c r="AL161" s="28"/>
      <c r="AM161" s="745" t="s">
        <v>52</v>
      </c>
      <c r="AN161" s="727"/>
      <c r="AO161" s="614"/>
      <c r="AP161" s="257"/>
      <c r="AQ161" s="618"/>
      <c r="AR161" s="168">
        <v>15</v>
      </c>
      <c r="AS161" s="168" t="s">
        <v>18</v>
      </c>
      <c r="AT161" s="168">
        <v>21</v>
      </c>
      <c r="AU161" s="618"/>
      <c r="AV161" s="257"/>
      <c r="AW161" s="730"/>
      <c r="AX161" s="724"/>
      <c r="BA161" s="693" t="s">
        <v>53</v>
      </c>
      <c r="BB161" s="679"/>
      <c r="BC161" s="682"/>
      <c r="BD161" s="292"/>
      <c r="BE161" s="686"/>
      <c r="BF161" s="144"/>
      <c r="BG161" s="144" t="s">
        <v>18</v>
      </c>
      <c r="BH161" s="144"/>
      <c r="BI161" s="686"/>
      <c r="BJ161" s="292"/>
      <c r="BK161" s="688"/>
      <c r="BL161" s="691"/>
    </row>
    <row r="162" spans="2:64" ht="10.050000000000001" customHeight="1" x14ac:dyDescent="0.15">
      <c r="B162" s="91"/>
      <c r="C162" s="510" t="s">
        <v>92</v>
      </c>
      <c r="D162" s="511"/>
      <c r="E162" s="65">
        <f>IF(K159="","",K159)</f>
        <v>1</v>
      </c>
      <c r="F162" s="56" t="str">
        <f t="shared" ref="F162:F170" si="14">IF(E162="","","-")</f>
        <v>-</v>
      </c>
      <c r="G162" s="1">
        <f>IF(I159="","",I159)</f>
        <v>2</v>
      </c>
      <c r="H162" s="498" t="str">
        <f>IF(L159="","",IF(L159="○","×",IF(L159="×","○")))</f>
        <v>○</v>
      </c>
      <c r="I162" s="501"/>
      <c r="J162" s="502"/>
      <c r="K162" s="502"/>
      <c r="L162" s="503"/>
      <c r="M162" s="55">
        <v>0</v>
      </c>
      <c r="N162" s="56" t="str">
        <f t="shared" si="12"/>
        <v>-</v>
      </c>
      <c r="O162" s="57">
        <v>2</v>
      </c>
      <c r="P162" s="517" t="str">
        <f>IF(M162&lt;&gt;"",IF(M162&gt;O162,IF(M163&gt;O163,"○",IF(M164&gt;O164,"○","×")),IF(M163&gt;O163,IF(M164&gt;O164,"○","×"),"×")),"")</f>
        <v>×</v>
      </c>
      <c r="Q162" s="55">
        <v>0</v>
      </c>
      <c r="R162" s="56" t="str">
        <f t="shared" si="13"/>
        <v>-</v>
      </c>
      <c r="S162" s="57">
        <v>2</v>
      </c>
      <c r="T162" s="520" t="str">
        <f>IF(Q162&lt;&gt;"",IF(Q162&gt;S162,IF(Q163&gt;S163,"○",IF(Q164&gt;S164,"○","×")),IF(Q163&gt;S163,IF(Q164&gt;S164,"○","×"),"×")),"")</f>
        <v>×</v>
      </c>
      <c r="U162" s="522" t="s">
        <v>3</v>
      </c>
      <c r="V162" s="523"/>
      <c r="W162" s="523"/>
      <c r="X162" s="524"/>
      <c r="Y162" s="9"/>
      <c r="Z162" s="8"/>
      <c r="AA162" s="6"/>
      <c r="AB162" s="8"/>
      <c r="AC162" s="6"/>
      <c r="AD162" s="17"/>
      <c r="AE162" s="6"/>
      <c r="AF162" s="6"/>
      <c r="AG162" s="17"/>
      <c r="AH162" s="28"/>
      <c r="AI162" s="28"/>
      <c r="AJ162" s="28"/>
      <c r="AK162" s="28"/>
      <c r="AL162" s="28"/>
      <c r="AM162" s="745"/>
      <c r="AN162" s="727"/>
      <c r="AO162" s="614"/>
      <c r="AP162" s="262" t="s">
        <v>377</v>
      </c>
      <c r="AQ162" s="732">
        <v>2</v>
      </c>
      <c r="AR162" s="169">
        <v>21</v>
      </c>
      <c r="AS162" s="169" t="s">
        <v>18</v>
      </c>
      <c r="AT162" s="169">
        <v>19</v>
      </c>
      <c r="AU162" s="732">
        <v>0</v>
      </c>
      <c r="AV162" s="264" t="s">
        <v>188</v>
      </c>
      <c r="AW162" s="730"/>
      <c r="AX162" s="724"/>
      <c r="BA162" s="693"/>
      <c r="BB162" s="679"/>
      <c r="BC162" s="682"/>
      <c r="BD162" s="293" t="s">
        <v>415</v>
      </c>
      <c r="BE162" s="694">
        <v>0</v>
      </c>
      <c r="BF162" s="145">
        <v>9</v>
      </c>
      <c r="BG162" s="145" t="s">
        <v>18</v>
      </c>
      <c r="BH162" s="145">
        <v>21</v>
      </c>
      <c r="BI162" s="694">
        <v>2</v>
      </c>
      <c r="BJ162" s="301" t="s">
        <v>429</v>
      </c>
      <c r="BK162" s="688"/>
      <c r="BL162" s="691"/>
    </row>
    <row r="163" spans="2:64" ht="10.050000000000001" customHeight="1" x14ac:dyDescent="0.15">
      <c r="B163" s="91"/>
      <c r="C163" s="491"/>
      <c r="D163" s="492"/>
      <c r="E163" s="65">
        <f>IF(K160="","",K160)</f>
        <v>2</v>
      </c>
      <c r="F163" s="56" t="str">
        <f t="shared" si="14"/>
        <v>-</v>
      </c>
      <c r="G163" s="1">
        <f>IF(I160="","",I160)</f>
        <v>1</v>
      </c>
      <c r="H163" s="499" t="str">
        <f>IF(J160="","",J160)</f>
        <v>-</v>
      </c>
      <c r="I163" s="504"/>
      <c r="J163" s="505"/>
      <c r="K163" s="505"/>
      <c r="L163" s="506"/>
      <c r="M163" s="55">
        <v>0</v>
      </c>
      <c r="N163" s="56" t="str">
        <f t="shared" si="12"/>
        <v>-</v>
      </c>
      <c r="O163" s="57">
        <v>2</v>
      </c>
      <c r="P163" s="518"/>
      <c r="Q163" s="55">
        <v>0</v>
      </c>
      <c r="R163" s="56" t="str">
        <f t="shared" si="13"/>
        <v>-</v>
      </c>
      <c r="S163" s="57">
        <v>2</v>
      </c>
      <c r="T163" s="521"/>
      <c r="U163" s="525"/>
      <c r="V163" s="526"/>
      <c r="W163" s="526"/>
      <c r="X163" s="527"/>
      <c r="Y163" s="9"/>
      <c r="Z163" s="27">
        <f>COUNTIF(E162:T164,"○")</f>
        <v>1</v>
      </c>
      <c r="AA163" s="28">
        <f>COUNTIF(E162:T164,"×")</f>
        <v>2</v>
      </c>
      <c r="AB163" s="19">
        <f>(IF((E162&gt;G162),1,0))+(IF((E163&gt;G163),1,0))+(IF((E164&gt;G164),1,0))+(IF((I162&gt;K162),1,0))+(IF((I163&gt;K163),1,0))+(IF((I164&gt;K164),1,0))+(IF((M162&gt;O162),1,0))+(IF((M163&gt;O163),1,0))+(IF((M164&gt;O164),1,0))+(IF((Q162&gt;S162),1,0))+(IF((Q163&gt;S163),1,0))+(IF((Q164&gt;S164),1,0))</f>
        <v>2</v>
      </c>
      <c r="AC163" s="20">
        <f>(IF((E162&lt;G162),1,0))+(IF((E163&lt;G163),1,0))+(IF((E164&lt;G164),1,0))+(IF((I162&lt;K162),1,0))+(IF((I163&lt;K163),1,0))+(IF((I164&lt;K164),1,0))+(IF((M162&lt;O162),1,0))+(IF((M163&lt;O163),1,0))+(IF((M164&lt;O164),1,0))+(IF((Q162&lt;S162),1,0))+(IF((Q163&lt;S163),1,0))+(IF((Q164&lt;S164),1,0))</f>
        <v>7</v>
      </c>
      <c r="AD163" s="21">
        <f>AB163-AC163</f>
        <v>-5</v>
      </c>
      <c r="AE163" s="28">
        <f>SUM(E162:E164,I162:I164,M162:M164,Q162:Q164)</f>
        <v>6</v>
      </c>
      <c r="AF163" s="28">
        <f>SUM(G162:G164,K162:K164,O162:O164,S162:S164)</f>
        <v>16</v>
      </c>
      <c r="AG163" s="29">
        <f>AE163-AF163</f>
        <v>-10</v>
      </c>
      <c r="AH163" s="28"/>
      <c r="AI163" s="28"/>
      <c r="AJ163" s="28"/>
      <c r="AK163" s="28"/>
      <c r="AL163" s="28"/>
      <c r="AM163" s="170" t="s">
        <v>150</v>
      </c>
      <c r="AN163" s="727"/>
      <c r="AO163" s="614"/>
      <c r="AP163" s="263" t="s">
        <v>375</v>
      </c>
      <c r="AQ163" s="617"/>
      <c r="AR163" s="167">
        <v>21</v>
      </c>
      <c r="AS163" s="167" t="s">
        <v>18</v>
      </c>
      <c r="AT163" s="167">
        <v>19</v>
      </c>
      <c r="AU163" s="617"/>
      <c r="AV163" s="265" t="s">
        <v>399</v>
      </c>
      <c r="AW163" s="730"/>
      <c r="AX163" s="724"/>
      <c r="BA163" s="146" t="s">
        <v>150</v>
      </c>
      <c r="BB163" s="679"/>
      <c r="BC163" s="682"/>
      <c r="BD163" s="294" t="s">
        <v>413</v>
      </c>
      <c r="BE163" s="685"/>
      <c r="BF163" s="143">
        <v>10</v>
      </c>
      <c r="BG163" s="143" t="s">
        <v>18</v>
      </c>
      <c r="BH163" s="143">
        <v>21</v>
      </c>
      <c r="BI163" s="685"/>
      <c r="BJ163" s="302" t="s">
        <v>431</v>
      </c>
      <c r="BK163" s="688"/>
      <c r="BL163" s="691"/>
    </row>
    <row r="164" spans="2:64" ht="10.050000000000001" customHeight="1" x14ac:dyDescent="0.15">
      <c r="B164" s="91"/>
      <c r="C164" s="512"/>
      <c r="D164" s="513"/>
      <c r="E164" s="66">
        <f>IF(K161="","",K161)</f>
        <v>2</v>
      </c>
      <c r="F164" s="56" t="str">
        <f t="shared" si="14"/>
        <v>-</v>
      </c>
      <c r="G164" s="67">
        <f>IF(I161="","",I161)</f>
        <v>1</v>
      </c>
      <c r="H164" s="572" t="str">
        <f>IF(J161="","",J161)</f>
        <v>-</v>
      </c>
      <c r="I164" s="514"/>
      <c r="J164" s="515"/>
      <c r="K164" s="515"/>
      <c r="L164" s="516"/>
      <c r="M164" s="62">
        <v>0</v>
      </c>
      <c r="N164" s="56" t="str">
        <f t="shared" si="12"/>
        <v>-</v>
      </c>
      <c r="O164" s="63">
        <v>2</v>
      </c>
      <c r="P164" s="519"/>
      <c r="Q164" s="62">
        <v>1</v>
      </c>
      <c r="R164" s="64" t="str">
        <f t="shared" si="13"/>
        <v>-</v>
      </c>
      <c r="S164" s="63">
        <v>2</v>
      </c>
      <c r="T164" s="528"/>
      <c r="U164" s="24">
        <f>Z163</f>
        <v>1</v>
      </c>
      <c r="V164" s="25" t="s">
        <v>14</v>
      </c>
      <c r="W164" s="25">
        <f>AA163</f>
        <v>2</v>
      </c>
      <c r="X164" s="26" t="s">
        <v>11</v>
      </c>
      <c r="Y164" s="9"/>
      <c r="Z164" s="39"/>
      <c r="AA164" s="40"/>
      <c r="AB164" s="39"/>
      <c r="AC164" s="40"/>
      <c r="AD164" s="41"/>
      <c r="AE164" s="40"/>
      <c r="AF164" s="40"/>
      <c r="AG164" s="41"/>
      <c r="AH164" s="28"/>
      <c r="AI164" s="28"/>
      <c r="AJ164" s="28"/>
      <c r="AK164" s="28"/>
      <c r="AL164" s="28"/>
      <c r="AM164" s="745">
        <v>3</v>
      </c>
      <c r="AN164" s="727"/>
      <c r="AO164" s="614"/>
      <c r="AP164" s="260"/>
      <c r="AQ164" s="618"/>
      <c r="AR164" s="168"/>
      <c r="AS164" s="168" t="s">
        <v>18</v>
      </c>
      <c r="AT164" s="168"/>
      <c r="AU164" s="618"/>
      <c r="AV164" s="266"/>
      <c r="AW164" s="730"/>
      <c r="AX164" s="724"/>
      <c r="BA164" s="693">
        <v>3</v>
      </c>
      <c r="BB164" s="679"/>
      <c r="BC164" s="682"/>
      <c r="BD164" s="295"/>
      <c r="BE164" s="686"/>
      <c r="BF164" s="144"/>
      <c r="BG164" s="144" t="s">
        <v>18</v>
      </c>
      <c r="BH164" s="144"/>
      <c r="BI164" s="686"/>
      <c r="BJ164" s="303"/>
      <c r="BK164" s="688"/>
      <c r="BL164" s="691"/>
    </row>
    <row r="165" spans="2:64" ht="10.050000000000001" customHeight="1" x14ac:dyDescent="0.15">
      <c r="B165" s="91"/>
      <c r="C165" s="510" t="s">
        <v>94</v>
      </c>
      <c r="D165" s="511"/>
      <c r="E165" s="65">
        <f>IF(O159="","",O159)</f>
        <v>0</v>
      </c>
      <c r="F165" s="68" t="str">
        <f t="shared" si="14"/>
        <v>-</v>
      </c>
      <c r="G165" s="1">
        <f>IF(M159="","",M159)</f>
        <v>2</v>
      </c>
      <c r="H165" s="498" t="str">
        <f>IF(P159="","",IF(P159="○","×",IF(P159="×","○")))</f>
        <v>○</v>
      </c>
      <c r="I165" s="69">
        <f>IF(O162="","",O162)</f>
        <v>2</v>
      </c>
      <c r="J165" s="56" t="str">
        <f t="shared" ref="J165:J166" si="15">IF(I165="","","-")</f>
        <v>-</v>
      </c>
      <c r="K165" s="1">
        <f>IF(M162="","",M162)</f>
        <v>0</v>
      </c>
      <c r="L165" s="498" t="str">
        <f>IF(P162="","",IF(P162="○","×",IF(P162="×","○")))</f>
        <v>○</v>
      </c>
      <c r="M165" s="501"/>
      <c r="N165" s="502"/>
      <c r="O165" s="502"/>
      <c r="P165" s="503"/>
      <c r="Q165" s="55">
        <v>0</v>
      </c>
      <c r="R165" s="56" t="str">
        <f t="shared" si="13"/>
        <v>-</v>
      </c>
      <c r="S165" s="57">
        <v>2</v>
      </c>
      <c r="T165" s="521" t="str">
        <f>IF(Q165&lt;&gt;"",IF(Q165&gt;S165,IF(Q166&gt;S166,"○",IF(Q167&gt;S167,"○","×")),IF(Q166&gt;S166,IF(Q167&gt;S167,"○","×"),"×")),"")</f>
        <v>○</v>
      </c>
      <c r="U165" s="522" t="s">
        <v>4</v>
      </c>
      <c r="V165" s="523"/>
      <c r="W165" s="523"/>
      <c r="X165" s="524"/>
      <c r="Y165" s="9"/>
      <c r="Z165" s="27"/>
      <c r="AA165" s="28"/>
      <c r="AB165" s="27"/>
      <c r="AC165" s="28"/>
      <c r="AD165" s="29"/>
      <c r="AE165" s="28"/>
      <c r="AF165" s="28"/>
      <c r="AG165" s="29"/>
      <c r="AH165" s="28"/>
      <c r="AI165" s="28"/>
      <c r="AJ165" s="28"/>
      <c r="AK165" s="28"/>
      <c r="AL165" s="28"/>
      <c r="AM165" s="745"/>
      <c r="AN165" s="727"/>
      <c r="AO165" s="614"/>
      <c r="AP165" s="256" t="s">
        <v>379</v>
      </c>
      <c r="AQ165" s="732">
        <v>2</v>
      </c>
      <c r="AR165" s="167">
        <v>16</v>
      </c>
      <c r="AS165" s="167" t="s">
        <v>18</v>
      </c>
      <c r="AT165" s="167">
        <v>21</v>
      </c>
      <c r="AU165" s="732">
        <v>1</v>
      </c>
      <c r="AV165" s="267" t="s">
        <v>393</v>
      </c>
      <c r="AW165" s="730"/>
      <c r="AX165" s="724"/>
      <c r="BA165" s="693"/>
      <c r="BB165" s="679"/>
      <c r="BC165" s="682"/>
      <c r="BD165" s="291" t="s">
        <v>411</v>
      </c>
      <c r="BE165" s="694">
        <v>0</v>
      </c>
      <c r="BF165" s="143">
        <v>16</v>
      </c>
      <c r="BG165" s="143" t="s">
        <v>18</v>
      </c>
      <c r="BH165" s="143">
        <v>21</v>
      </c>
      <c r="BI165" s="694">
        <v>2</v>
      </c>
      <c r="BJ165" s="296" t="s">
        <v>427</v>
      </c>
      <c r="BK165" s="688"/>
      <c r="BL165" s="691"/>
    </row>
    <row r="166" spans="2:64" ht="10.050000000000001" customHeight="1" x14ac:dyDescent="0.15">
      <c r="B166" s="91"/>
      <c r="C166" s="491"/>
      <c r="D166" s="492"/>
      <c r="E166" s="65">
        <f>IF(O160="","",O160)</f>
        <v>2</v>
      </c>
      <c r="F166" s="56" t="str">
        <f t="shared" si="14"/>
        <v>-</v>
      </c>
      <c r="G166" s="1">
        <f>IF(M160="","",M160)</f>
        <v>0</v>
      </c>
      <c r="H166" s="499" t="str">
        <f>IF(J163="","",J163)</f>
        <v/>
      </c>
      <c r="I166" s="69">
        <f>IF(O163="","",O163)</f>
        <v>2</v>
      </c>
      <c r="J166" s="56" t="str">
        <f t="shared" si="15"/>
        <v>-</v>
      </c>
      <c r="K166" s="1">
        <f>IF(M163="","",M163)</f>
        <v>0</v>
      </c>
      <c r="L166" s="499" t="str">
        <f>IF(N163="","",N163)</f>
        <v>-</v>
      </c>
      <c r="M166" s="504"/>
      <c r="N166" s="505"/>
      <c r="O166" s="505"/>
      <c r="P166" s="506"/>
      <c r="Q166" s="55">
        <v>2</v>
      </c>
      <c r="R166" s="56" t="str">
        <f t="shared" si="13"/>
        <v>-</v>
      </c>
      <c r="S166" s="57">
        <v>0</v>
      </c>
      <c r="T166" s="521"/>
      <c r="U166" s="525"/>
      <c r="V166" s="526"/>
      <c r="W166" s="526"/>
      <c r="X166" s="527"/>
      <c r="Y166" s="9"/>
      <c r="Z166" s="27">
        <f>COUNTIF(E165:T167,"○")</f>
        <v>3</v>
      </c>
      <c r="AA166" s="28">
        <f>COUNTIF(E165:T167,"×")</f>
        <v>0</v>
      </c>
      <c r="AB166" s="19">
        <f>(IF((E165&gt;G165),1,0))+(IF((E166&gt;G166),1,0))+(IF((E167&gt;G167),1,0))+(IF((I165&gt;K165),1,0))+(IF((I166&gt;K166),1,0))+(IF((I167&gt;K167),1,0))+(IF((M165&gt;O165),1,0))+(IF((M166&gt;O166),1,0))+(IF((M167&gt;O167),1,0))+(IF((Q165&gt;S165),1,0))+(IF((Q166&gt;S166),1,0))+(IF((Q167&gt;S167),1,0))</f>
        <v>7</v>
      </c>
      <c r="AC166" s="20">
        <f>(IF((E165&lt;G165),1,0))+(IF((E166&lt;G166),1,0))+(IF((E167&lt;G167),1,0))+(IF((I165&lt;K165),1,0))+(IF((I166&lt;K166),1,0))+(IF((I167&lt;K167),1,0))+(IF((M165&lt;O165),1,0))+(IF((M166&lt;O166),1,0))+(IF((M167&lt;O167),1,0))+(IF((Q165&lt;S165),1,0))+(IF((Q166&lt;S166),1,0))+(IF((Q167&lt;S167),1,0))</f>
        <v>2</v>
      </c>
      <c r="AD166" s="21">
        <f>AB166-AC166</f>
        <v>5</v>
      </c>
      <c r="AE166" s="28">
        <f>SUM(E165:E167,I165:I167,M165:M167,Q165:Q167)</f>
        <v>14</v>
      </c>
      <c r="AF166" s="28">
        <f>SUM(G165:G167,K165:K167,O165:O167,S165:S167)</f>
        <v>4</v>
      </c>
      <c r="AG166" s="29">
        <f>AE166-AF166</f>
        <v>10</v>
      </c>
      <c r="AH166" s="28"/>
      <c r="AI166" s="28"/>
      <c r="AJ166" s="28"/>
      <c r="AK166" s="28"/>
      <c r="AL166" s="28"/>
      <c r="AM166" s="171"/>
      <c r="AN166" s="727"/>
      <c r="AO166" s="614"/>
      <c r="AP166" s="256" t="s">
        <v>377</v>
      </c>
      <c r="AQ166" s="617"/>
      <c r="AR166" s="167">
        <v>21</v>
      </c>
      <c r="AS166" s="167" t="s">
        <v>18</v>
      </c>
      <c r="AT166" s="167">
        <v>19</v>
      </c>
      <c r="AU166" s="617"/>
      <c r="AV166" s="256" t="s">
        <v>401</v>
      </c>
      <c r="AW166" s="730"/>
      <c r="AX166" s="724"/>
      <c r="BA166" s="147"/>
      <c r="BB166" s="679"/>
      <c r="BC166" s="682"/>
      <c r="BD166" s="296" t="s">
        <v>415</v>
      </c>
      <c r="BE166" s="685"/>
      <c r="BF166" s="143">
        <v>18</v>
      </c>
      <c r="BG166" s="143" t="s">
        <v>18</v>
      </c>
      <c r="BH166" s="143">
        <v>21</v>
      </c>
      <c r="BI166" s="685"/>
      <c r="BJ166" s="296" t="s">
        <v>431</v>
      </c>
      <c r="BK166" s="688"/>
      <c r="BL166" s="691"/>
    </row>
    <row r="167" spans="2:64" ht="10.050000000000001" customHeight="1" thickBot="1" x14ac:dyDescent="0.2">
      <c r="B167" s="91"/>
      <c r="C167" s="512"/>
      <c r="D167" s="513"/>
      <c r="E167" s="66">
        <f>IF(O161="","",O161)</f>
        <v>2</v>
      </c>
      <c r="F167" s="64" t="str">
        <f t="shared" si="14"/>
        <v>-</v>
      </c>
      <c r="G167" s="67">
        <f>IF(M161="","",M161)</f>
        <v>0</v>
      </c>
      <c r="H167" s="572" t="str">
        <f>IF(J164="","",J164)</f>
        <v/>
      </c>
      <c r="I167" s="70">
        <f>IF(O164="","",O164)</f>
        <v>2</v>
      </c>
      <c r="J167" s="56" t="str">
        <f>IF(I167="","","-")</f>
        <v>-</v>
      </c>
      <c r="K167" s="67">
        <f>IF(M164="","",M164)</f>
        <v>0</v>
      </c>
      <c r="L167" s="572" t="str">
        <f>IF(N164="","",N164)</f>
        <v>-</v>
      </c>
      <c r="M167" s="514"/>
      <c r="N167" s="515"/>
      <c r="O167" s="515"/>
      <c r="P167" s="516"/>
      <c r="Q167" s="62">
        <v>2</v>
      </c>
      <c r="R167" s="56" t="str">
        <f t="shared" si="13"/>
        <v>-</v>
      </c>
      <c r="S167" s="63">
        <v>0</v>
      </c>
      <c r="T167" s="528"/>
      <c r="U167" s="24">
        <f>Z166</f>
        <v>3</v>
      </c>
      <c r="V167" s="25" t="s">
        <v>14</v>
      </c>
      <c r="W167" s="25">
        <f>AA166</f>
        <v>0</v>
      </c>
      <c r="X167" s="26" t="s">
        <v>11</v>
      </c>
      <c r="Y167" s="9"/>
      <c r="Z167" s="27"/>
      <c r="AA167" s="28"/>
      <c r="AB167" s="27"/>
      <c r="AC167" s="28"/>
      <c r="AD167" s="29"/>
      <c r="AE167" s="28"/>
      <c r="AF167" s="28"/>
      <c r="AG167" s="29"/>
      <c r="AH167" s="28"/>
      <c r="AI167" s="28"/>
      <c r="AJ167" s="28"/>
      <c r="AK167" s="28"/>
      <c r="AL167" s="28"/>
      <c r="AM167" s="172"/>
      <c r="AN167" s="728"/>
      <c r="AO167" s="615"/>
      <c r="AP167" s="261"/>
      <c r="AQ167" s="733"/>
      <c r="AR167" s="173">
        <v>21</v>
      </c>
      <c r="AS167" s="173" t="s">
        <v>18</v>
      </c>
      <c r="AT167" s="173">
        <v>19</v>
      </c>
      <c r="AU167" s="733"/>
      <c r="AV167" s="261"/>
      <c r="AW167" s="731"/>
      <c r="AX167" s="725"/>
      <c r="BA167" s="148"/>
      <c r="BB167" s="680"/>
      <c r="BC167" s="683"/>
      <c r="BD167" s="297"/>
      <c r="BE167" s="695"/>
      <c r="BF167" s="149"/>
      <c r="BG167" s="149" t="s">
        <v>18</v>
      </c>
      <c r="BH167" s="149"/>
      <c r="BI167" s="695"/>
      <c r="BJ167" s="297"/>
      <c r="BK167" s="689"/>
      <c r="BL167" s="692"/>
    </row>
    <row r="168" spans="2:64" ht="10.050000000000001" customHeight="1" x14ac:dyDescent="0.15">
      <c r="B168" s="91"/>
      <c r="C168" s="491" t="s">
        <v>145</v>
      </c>
      <c r="D168" s="492"/>
      <c r="E168" s="65">
        <f>IF(S159="","",S159)</f>
        <v>2</v>
      </c>
      <c r="F168" s="56" t="str">
        <f t="shared" si="14"/>
        <v>-</v>
      </c>
      <c r="G168" s="1">
        <f>IF(Q159="","",Q159)</f>
        <v>1</v>
      </c>
      <c r="H168" s="498" t="str">
        <f>IF(T159="","",IF(T159="○","×",IF(T159="×","○")))</f>
        <v>○</v>
      </c>
      <c r="I168" s="69">
        <f>IF(S162="","",S162)</f>
        <v>2</v>
      </c>
      <c r="J168" s="68" t="str">
        <f t="shared" ref="J168:J170" si="16">IF(I168="","","-")</f>
        <v>-</v>
      </c>
      <c r="K168" s="1">
        <f>IF(Q162="","",Q162)</f>
        <v>0</v>
      </c>
      <c r="L168" s="498" t="str">
        <f>IF(T162="","",IF(T162="○","×",IF(T162="×","○")))</f>
        <v>○</v>
      </c>
      <c r="M168" s="71">
        <f>IF(S165="","",S165)</f>
        <v>2</v>
      </c>
      <c r="N168" s="56" t="str">
        <f>IF(M168="","","-")</f>
        <v>-</v>
      </c>
      <c r="O168" s="5">
        <f>IF(Q165="","",Q165)</f>
        <v>0</v>
      </c>
      <c r="P168" s="498" t="str">
        <f>IF(T165="","",IF(T165="○","×",IF(T165="×","○")))</f>
        <v>×</v>
      </c>
      <c r="Q168" s="501"/>
      <c r="R168" s="502"/>
      <c r="S168" s="502"/>
      <c r="T168" s="622"/>
      <c r="U168" s="522" t="s">
        <v>0</v>
      </c>
      <c r="V168" s="523"/>
      <c r="W168" s="523"/>
      <c r="X168" s="524"/>
      <c r="Y168" s="9"/>
      <c r="Z168" s="8"/>
      <c r="AA168" s="6"/>
      <c r="AB168" s="8"/>
      <c r="AC168" s="6"/>
      <c r="AD168" s="17"/>
      <c r="AE168" s="6"/>
      <c r="AF168" s="6"/>
      <c r="AG168" s="17"/>
      <c r="AH168" s="28"/>
      <c r="AI168" s="28"/>
      <c r="AJ168" s="28"/>
      <c r="AK168" s="28"/>
      <c r="AL168" s="28"/>
      <c r="AM168" s="164"/>
      <c r="AN168" s="726" t="s">
        <v>82</v>
      </c>
      <c r="AO168" s="613">
        <v>0</v>
      </c>
      <c r="AP168" s="255" t="s">
        <v>385</v>
      </c>
      <c r="AQ168" s="616">
        <v>0</v>
      </c>
      <c r="AR168" s="165">
        <v>15</v>
      </c>
      <c r="AS168" s="165" t="s">
        <v>18</v>
      </c>
      <c r="AT168" s="165">
        <v>21</v>
      </c>
      <c r="AU168" s="616">
        <v>2</v>
      </c>
      <c r="AV168" s="255" t="s">
        <v>190</v>
      </c>
      <c r="AW168" s="729">
        <v>3</v>
      </c>
      <c r="AX168" s="723" t="s">
        <v>86</v>
      </c>
      <c r="BA168" s="140"/>
      <c r="BB168" s="678" t="s">
        <v>91</v>
      </c>
      <c r="BC168" s="681">
        <v>0</v>
      </c>
      <c r="BD168" s="298" t="s">
        <v>417</v>
      </c>
      <c r="BE168" s="684">
        <v>0</v>
      </c>
      <c r="BF168" s="141">
        <v>10</v>
      </c>
      <c r="BG168" s="141" t="s">
        <v>18</v>
      </c>
      <c r="BH168" s="141">
        <v>21</v>
      </c>
      <c r="BI168" s="684">
        <v>2</v>
      </c>
      <c r="BJ168" s="290" t="s">
        <v>435</v>
      </c>
      <c r="BK168" s="687">
        <v>3</v>
      </c>
      <c r="BL168" s="690" t="s">
        <v>167</v>
      </c>
    </row>
    <row r="169" spans="2:64" ht="10.050000000000001" customHeight="1" x14ac:dyDescent="0.15">
      <c r="B169" s="91"/>
      <c r="C169" s="491"/>
      <c r="D169" s="492"/>
      <c r="E169" s="65">
        <f>IF(S160="","",S160)</f>
        <v>2</v>
      </c>
      <c r="F169" s="56" t="str">
        <f t="shared" si="14"/>
        <v>-</v>
      </c>
      <c r="G169" s="1">
        <f>IF(Q160="","",Q160)</f>
        <v>0</v>
      </c>
      <c r="H169" s="499" t="str">
        <f>IF(J166="","",J166)</f>
        <v>-</v>
      </c>
      <c r="I169" s="69">
        <f>IF(S163="","",S163)</f>
        <v>2</v>
      </c>
      <c r="J169" s="56" t="str">
        <f t="shared" si="16"/>
        <v>-</v>
      </c>
      <c r="K169" s="1">
        <f>IF(Q163="","",Q163)</f>
        <v>0</v>
      </c>
      <c r="L169" s="499" t="str">
        <f>IF(N166="","",N166)</f>
        <v/>
      </c>
      <c r="M169" s="69">
        <f>IF(S166="","",S166)</f>
        <v>0</v>
      </c>
      <c r="N169" s="56" t="str">
        <f>IF(M169="","","-")</f>
        <v>-</v>
      </c>
      <c r="O169" s="1">
        <f>IF(Q166="","",Q166)</f>
        <v>2</v>
      </c>
      <c r="P169" s="499" t="str">
        <f>IF(R166="","",R166)</f>
        <v>-</v>
      </c>
      <c r="Q169" s="504"/>
      <c r="R169" s="505"/>
      <c r="S169" s="505"/>
      <c r="T169" s="623"/>
      <c r="U169" s="525"/>
      <c r="V169" s="526"/>
      <c r="W169" s="526"/>
      <c r="X169" s="527"/>
      <c r="Y169" s="9"/>
      <c r="Z169" s="27">
        <f>COUNTIF(E168:T170,"○")</f>
        <v>2</v>
      </c>
      <c r="AA169" s="28">
        <f>COUNTIF(E168:T170,"×")</f>
        <v>1</v>
      </c>
      <c r="AB169" s="19">
        <f>(IF((E168&gt;G168),1,0))+(IF((E169&gt;G169),1,0))+(IF((E170&gt;G170),1,0))+(IF((I168&gt;K168),1,0))+(IF((I169&gt;K169),1,0))+(IF((I170&gt;K170),1,0))+(IF((M168&gt;O168),1,0))+(IF((M169&gt;O169),1,0))+(IF((M170&gt;O170),1,0))+(IF((Q168&gt;S168),1,0))+(IF((Q169&gt;S169),1,0))+(IF((Q170&gt;S170),1,0))</f>
        <v>7</v>
      </c>
      <c r="AC169" s="20">
        <f>(IF((E168&lt;G168),1,0))+(IF((E169&lt;G169),1,0))+(IF((E170&lt;G170),1,0))+(IF((I168&lt;K168),1,0))+(IF((I169&lt;K169),1,0))+(IF((I170&lt;K170),1,0))+(IF((M168&lt;O168),1,0))+(IF((M169&lt;O169),1,0))+(IF((M170&lt;O170),1,0))+(IF((Q168&lt;S168),1,0))+(IF((Q169&lt;S169),1,0))+(IF((Q170&lt;S170),1,0))</f>
        <v>2</v>
      </c>
      <c r="AD169" s="21">
        <f>AB169-AC169</f>
        <v>5</v>
      </c>
      <c r="AE169" s="28">
        <f>SUM(E168:E170,I168:I170,M168:M170,Q168:Q170)</f>
        <v>14</v>
      </c>
      <c r="AF169" s="28">
        <f>SUM(G168:G170,K168:K170,O168:O170,S168:S170)</f>
        <v>7</v>
      </c>
      <c r="AG169" s="29">
        <f>AE169-AF169</f>
        <v>7</v>
      </c>
      <c r="AH169" s="28"/>
      <c r="AI169" s="28"/>
      <c r="AJ169" s="28"/>
      <c r="AK169" s="28"/>
      <c r="AL169" s="28"/>
      <c r="AM169" s="166"/>
      <c r="AN169" s="727"/>
      <c r="AO169" s="614"/>
      <c r="AP169" s="256" t="s">
        <v>387</v>
      </c>
      <c r="AQ169" s="617"/>
      <c r="AR169" s="167">
        <v>19</v>
      </c>
      <c r="AS169" s="167" t="s">
        <v>18</v>
      </c>
      <c r="AT169" s="167">
        <v>21</v>
      </c>
      <c r="AU169" s="617"/>
      <c r="AV169" s="256" t="s">
        <v>403</v>
      </c>
      <c r="AW169" s="730"/>
      <c r="AX169" s="724"/>
      <c r="BA169" s="142"/>
      <c r="BB169" s="679"/>
      <c r="BC169" s="682"/>
      <c r="BD169" s="296" t="s">
        <v>419</v>
      </c>
      <c r="BE169" s="685"/>
      <c r="BF169" s="143">
        <v>16</v>
      </c>
      <c r="BG169" s="143" t="s">
        <v>18</v>
      </c>
      <c r="BH169" s="143">
        <v>21</v>
      </c>
      <c r="BI169" s="685"/>
      <c r="BJ169" s="291" t="s">
        <v>195</v>
      </c>
      <c r="BK169" s="688"/>
      <c r="BL169" s="691"/>
    </row>
    <row r="170" spans="2:64" ht="10.050000000000001" customHeight="1" thickBot="1" x14ac:dyDescent="0.2">
      <c r="B170" s="91"/>
      <c r="C170" s="493"/>
      <c r="D170" s="494"/>
      <c r="E170" s="72">
        <f>IF(S161="","",S161)</f>
        <v>2</v>
      </c>
      <c r="F170" s="73" t="str">
        <f t="shared" si="14"/>
        <v>-</v>
      </c>
      <c r="G170" s="2">
        <f>IF(Q161="","",Q161)</f>
        <v>1</v>
      </c>
      <c r="H170" s="500" t="str">
        <f>IF(J167="","",J167)</f>
        <v>-</v>
      </c>
      <c r="I170" s="74">
        <f>IF(S164="","",S164)</f>
        <v>2</v>
      </c>
      <c r="J170" s="73" t="str">
        <f t="shared" si="16"/>
        <v>-</v>
      </c>
      <c r="K170" s="2">
        <f>IF(Q164="","",Q164)</f>
        <v>1</v>
      </c>
      <c r="L170" s="500" t="str">
        <f>IF(N167="","",N167)</f>
        <v/>
      </c>
      <c r="M170" s="74">
        <f>IF(S167="","",S167)</f>
        <v>0</v>
      </c>
      <c r="N170" s="73" t="str">
        <f>IF(M170="","","-")</f>
        <v>-</v>
      </c>
      <c r="O170" s="2">
        <f>IF(Q167="","",Q167)</f>
        <v>2</v>
      </c>
      <c r="P170" s="500" t="str">
        <f>IF(R167="","",R167)</f>
        <v>-</v>
      </c>
      <c r="Q170" s="507"/>
      <c r="R170" s="508"/>
      <c r="S170" s="508"/>
      <c r="T170" s="624"/>
      <c r="U170" s="52">
        <f>Z169</f>
        <v>2</v>
      </c>
      <c r="V170" s="53" t="s">
        <v>14</v>
      </c>
      <c r="W170" s="53">
        <f>AA169</f>
        <v>1</v>
      </c>
      <c r="X170" s="54" t="s">
        <v>11</v>
      </c>
      <c r="Y170" s="9"/>
      <c r="Z170" s="39"/>
      <c r="AA170" s="40"/>
      <c r="AB170" s="39"/>
      <c r="AC170" s="40"/>
      <c r="AD170" s="41"/>
      <c r="AE170" s="40"/>
      <c r="AF170" s="40"/>
      <c r="AG170" s="41"/>
      <c r="AH170" s="28"/>
      <c r="AI170" s="28"/>
      <c r="AJ170" s="28"/>
      <c r="AK170" s="28"/>
      <c r="AL170" s="28"/>
      <c r="AM170" s="745" t="s">
        <v>52</v>
      </c>
      <c r="AN170" s="727"/>
      <c r="AO170" s="614"/>
      <c r="AP170" s="257"/>
      <c r="AQ170" s="618"/>
      <c r="AR170" s="168"/>
      <c r="AS170" s="168" t="s">
        <v>18</v>
      </c>
      <c r="AT170" s="168"/>
      <c r="AU170" s="618"/>
      <c r="AV170" s="257"/>
      <c r="AW170" s="730"/>
      <c r="AX170" s="724"/>
      <c r="BA170" s="693" t="s">
        <v>53</v>
      </c>
      <c r="BB170" s="679"/>
      <c r="BC170" s="682"/>
      <c r="BD170" s="292"/>
      <c r="BE170" s="686"/>
      <c r="BF170" s="144"/>
      <c r="BG170" s="144" t="s">
        <v>18</v>
      </c>
      <c r="BH170" s="144"/>
      <c r="BI170" s="686"/>
      <c r="BJ170" s="292"/>
      <c r="BK170" s="688"/>
      <c r="BL170" s="691"/>
    </row>
    <row r="171" spans="2:64" ht="10.050000000000001" customHeight="1" thickBot="1" x14ac:dyDescent="0.25">
      <c r="B171" s="91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0"/>
      <c r="N171" s="96"/>
      <c r="O171" s="96"/>
      <c r="P171" s="103"/>
      <c r="Q171" s="103"/>
      <c r="R171" s="103"/>
      <c r="S171" s="103"/>
      <c r="T171" s="103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89"/>
      <c r="AG171" s="89"/>
      <c r="AH171" s="89"/>
      <c r="AI171" s="89"/>
      <c r="AJ171" s="89"/>
      <c r="AK171" s="89"/>
      <c r="AL171" s="89"/>
      <c r="AM171" s="745"/>
      <c r="AN171" s="727"/>
      <c r="AO171" s="614"/>
      <c r="AP171" s="269" t="s">
        <v>389</v>
      </c>
      <c r="AQ171" s="732">
        <v>0</v>
      </c>
      <c r="AR171" s="169">
        <v>14</v>
      </c>
      <c r="AS171" s="169" t="s">
        <v>18</v>
      </c>
      <c r="AT171" s="169">
        <v>21</v>
      </c>
      <c r="AU171" s="732">
        <v>2</v>
      </c>
      <c r="AV171" s="264" t="s">
        <v>406</v>
      </c>
      <c r="AW171" s="730"/>
      <c r="AX171" s="724"/>
      <c r="BA171" s="693"/>
      <c r="BB171" s="679"/>
      <c r="BC171" s="682"/>
      <c r="BD171" s="299" t="s">
        <v>421</v>
      </c>
      <c r="BE171" s="694">
        <v>0</v>
      </c>
      <c r="BF171" s="145">
        <v>14</v>
      </c>
      <c r="BG171" s="145" t="s">
        <v>18</v>
      </c>
      <c r="BH171" s="145">
        <v>21</v>
      </c>
      <c r="BI171" s="734">
        <v>2</v>
      </c>
      <c r="BJ171" s="304" t="s">
        <v>441</v>
      </c>
      <c r="BK171" s="688"/>
      <c r="BL171" s="691"/>
    </row>
    <row r="172" spans="2:64" ht="10.050000000000001" customHeight="1" x14ac:dyDescent="0.15">
      <c r="C172" s="559" t="s">
        <v>37</v>
      </c>
      <c r="D172" s="560"/>
      <c r="E172" s="563" t="s">
        <v>102</v>
      </c>
      <c r="F172" s="564"/>
      <c r="G172" s="564"/>
      <c r="H172" s="533"/>
      <c r="I172" s="568" t="s">
        <v>104</v>
      </c>
      <c r="J172" s="564"/>
      <c r="K172" s="564"/>
      <c r="L172" s="533"/>
      <c r="M172" s="568" t="s">
        <v>105</v>
      </c>
      <c r="N172" s="564"/>
      <c r="O172" s="564"/>
      <c r="P172" s="533"/>
      <c r="Q172" s="570" t="s">
        <v>100</v>
      </c>
      <c r="R172" s="564"/>
      <c r="S172" s="564"/>
      <c r="T172" s="551"/>
      <c r="U172" s="543" t="s">
        <v>6</v>
      </c>
      <c r="V172" s="544"/>
      <c r="W172" s="544"/>
      <c r="X172" s="545"/>
      <c r="Y172" s="9"/>
      <c r="Z172" s="548" t="s">
        <v>8</v>
      </c>
      <c r="AA172" s="550"/>
      <c r="AB172" s="548" t="s">
        <v>164</v>
      </c>
      <c r="AC172" s="549"/>
      <c r="AD172" s="550"/>
      <c r="AE172" s="10" t="s">
        <v>9</v>
      </c>
      <c r="AF172" s="11"/>
      <c r="AG172" s="12"/>
      <c r="AH172" s="125"/>
      <c r="AI172" s="125"/>
      <c r="AJ172" s="125"/>
      <c r="AK172" s="125"/>
      <c r="AL172" s="125"/>
      <c r="AM172" s="170" t="s">
        <v>150</v>
      </c>
      <c r="AN172" s="727"/>
      <c r="AO172" s="614"/>
      <c r="AP172" s="256" t="s">
        <v>391</v>
      </c>
      <c r="AQ172" s="617"/>
      <c r="AR172" s="167">
        <v>17</v>
      </c>
      <c r="AS172" s="167" t="s">
        <v>18</v>
      </c>
      <c r="AT172" s="167">
        <v>21</v>
      </c>
      <c r="AU172" s="617"/>
      <c r="AV172" s="265" t="s">
        <v>408</v>
      </c>
      <c r="AW172" s="730"/>
      <c r="AX172" s="724"/>
      <c r="BA172" s="146" t="s">
        <v>150</v>
      </c>
      <c r="BB172" s="679"/>
      <c r="BC172" s="682"/>
      <c r="BD172" s="296" t="s">
        <v>423</v>
      </c>
      <c r="BE172" s="685"/>
      <c r="BF172" s="143">
        <v>16</v>
      </c>
      <c r="BG172" s="143" t="s">
        <v>18</v>
      </c>
      <c r="BH172" s="143">
        <v>21</v>
      </c>
      <c r="BI172" s="746"/>
      <c r="BJ172" s="305" t="s">
        <v>439</v>
      </c>
      <c r="BK172" s="688"/>
      <c r="BL172" s="691"/>
    </row>
    <row r="173" spans="2:64" ht="10.050000000000001" customHeight="1" thickBot="1" x14ac:dyDescent="0.2">
      <c r="C173" s="561"/>
      <c r="D173" s="562"/>
      <c r="E173" s="565"/>
      <c r="F173" s="566"/>
      <c r="G173" s="566"/>
      <c r="H173" s="567"/>
      <c r="I173" s="569"/>
      <c r="J173" s="566"/>
      <c r="K173" s="566"/>
      <c r="L173" s="567"/>
      <c r="M173" s="569"/>
      <c r="N173" s="566"/>
      <c r="O173" s="566"/>
      <c r="P173" s="567"/>
      <c r="Q173" s="569"/>
      <c r="R173" s="566"/>
      <c r="S173" s="566"/>
      <c r="T173" s="571"/>
      <c r="U173" s="534" t="s">
        <v>7</v>
      </c>
      <c r="V173" s="535"/>
      <c r="W173" s="535"/>
      <c r="X173" s="536"/>
      <c r="Y173" s="9"/>
      <c r="Z173" s="7" t="s">
        <v>10</v>
      </c>
      <c r="AA173" s="3" t="s">
        <v>11</v>
      </c>
      <c r="AB173" s="7" t="s">
        <v>5</v>
      </c>
      <c r="AC173" s="3" t="s">
        <v>12</v>
      </c>
      <c r="AD173" s="4" t="s">
        <v>13</v>
      </c>
      <c r="AE173" s="3" t="s">
        <v>5</v>
      </c>
      <c r="AF173" s="3" t="s">
        <v>12</v>
      </c>
      <c r="AG173" s="4" t="s">
        <v>13</v>
      </c>
      <c r="AH173" s="28"/>
      <c r="AI173" s="28"/>
      <c r="AJ173" s="28"/>
      <c r="AK173" s="28"/>
      <c r="AL173" s="28"/>
      <c r="AM173" s="745">
        <v>4</v>
      </c>
      <c r="AN173" s="727"/>
      <c r="AO173" s="614"/>
      <c r="AP173" s="270"/>
      <c r="AQ173" s="618"/>
      <c r="AR173" s="168"/>
      <c r="AS173" s="168" t="s">
        <v>18</v>
      </c>
      <c r="AT173" s="168"/>
      <c r="AU173" s="618"/>
      <c r="AV173" s="266"/>
      <c r="AW173" s="730"/>
      <c r="AX173" s="724"/>
      <c r="BA173" s="693">
        <v>4</v>
      </c>
      <c r="BB173" s="679"/>
      <c r="BC173" s="682"/>
      <c r="BD173" s="300"/>
      <c r="BE173" s="686"/>
      <c r="BF173" s="144"/>
      <c r="BG173" s="144" t="s">
        <v>18</v>
      </c>
      <c r="BH173" s="144"/>
      <c r="BI173" s="747"/>
      <c r="BJ173" s="306"/>
      <c r="BK173" s="688"/>
      <c r="BL173" s="691"/>
    </row>
    <row r="174" spans="2:64" ht="10.050000000000001" customHeight="1" x14ac:dyDescent="0.15">
      <c r="C174" s="552" t="s">
        <v>103</v>
      </c>
      <c r="D174" s="553"/>
      <c r="E174" s="554"/>
      <c r="F174" s="555"/>
      <c r="G174" s="555"/>
      <c r="H174" s="556"/>
      <c r="I174" s="55">
        <v>2</v>
      </c>
      <c r="J174" s="56" t="str">
        <f>IF(I174="","","-")</f>
        <v>-</v>
      </c>
      <c r="K174" s="57">
        <v>1</v>
      </c>
      <c r="L174" s="533" t="str">
        <f>IF(I174&lt;&gt;"",IF(I174&gt;K174,IF(I175&gt;K175,"○",IF(I176&gt;K176,"○","×")),IF(I175&gt;K175,IF(I176&gt;K176,"○","×"),"×")),"")</f>
        <v>○</v>
      </c>
      <c r="M174" s="55">
        <v>2</v>
      </c>
      <c r="N174" s="58" t="str">
        <f t="shared" ref="N174:N179" si="17">IF(M174="","","-")</f>
        <v>-</v>
      </c>
      <c r="O174" s="59">
        <v>1</v>
      </c>
      <c r="P174" s="533" t="str">
        <f>IF(M174&lt;&gt;"",IF(M174&gt;O174,IF(M175&gt;O175,"○",IF(M176&gt;O176,"○","×")),IF(M175&gt;O175,IF(M176&gt;O176,"○","×"),"×")),"")</f>
        <v>○</v>
      </c>
      <c r="Q174" s="60">
        <v>2</v>
      </c>
      <c r="R174" s="58" t="str">
        <f t="shared" ref="R174:R182" si="18">IF(Q174="","","-")</f>
        <v>-</v>
      </c>
      <c r="S174" s="57">
        <v>0</v>
      </c>
      <c r="T174" s="551" t="str">
        <f>IF(Q174&lt;&gt;"",IF(Q174&gt;S174,IF(Q175&gt;S175,"○",IF(Q176&gt;S176,"○","×")),IF(Q175&gt;S175,IF(Q176&gt;S176,"○","×"),"×")),"")</f>
        <v>×</v>
      </c>
      <c r="U174" s="540" t="s">
        <v>275</v>
      </c>
      <c r="V174" s="541"/>
      <c r="W174" s="541"/>
      <c r="X174" s="542"/>
      <c r="Y174" s="9"/>
      <c r="Z174" s="27"/>
      <c r="AA174" s="28"/>
      <c r="AB174" s="8"/>
      <c r="AC174" s="6"/>
      <c r="AD174" s="17"/>
      <c r="AE174" s="28"/>
      <c r="AF174" s="28"/>
      <c r="AG174" s="29"/>
      <c r="AH174" s="28"/>
      <c r="AI174" s="28"/>
      <c r="AJ174" s="28"/>
      <c r="AK174" s="28"/>
      <c r="AL174" s="28"/>
      <c r="AM174" s="745"/>
      <c r="AN174" s="727"/>
      <c r="AO174" s="614"/>
      <c r="AP174" s="256" t="s">
        <v>385</v>
      </c>
      <c r="AQ174" s="732">
        <v>0</v>
      </c>
      <c r="AR174" s="167">
        <v>6</v>
      </c>
      <c r="AS174" s="167" t="s">
        <v>18</v>
      </c>
      <c r="AT174" s="167">
        <v>21</v>
      </c>
      <c r="AU174" s="732">
        <v>2</v>
      </c>
      <c r="AV174" s="256" t="s">
        <v>190</v>
      </c>
      <c r="AW174" s="730"/>
      <c r="AX174" s="724"/>
      <c r="BA174" s="693"/>
      <c r="BB174" s="679"/>
      <c r="BC174" s="682"/>
      <c r="BD174" s="296" t="s">
        <v>417</v>
      </c>
      <c r="BE174" s="694">
        <v>1</v>
      </c>
      <c r="BF174" s="143">
        <v>18</v>
      </c>
      <c r="BG174" s="143" t="s">
        <v>18</v>
      </c>
      <c r="BH174" s="143">
        <v>21</v>
      </c>
      <c r="BI174" s="734">
        <v>2</v>
      </c>
      <c r="BJ174" s="307" t="s">
        <v>433</v>
      </c>
      <c r="BK174" s="688"/>
      <c r="BL174" s="691"/>
    </row>
    <row r="175" spans="2:64" ht="10.050000000000001" customHeight="1" x14ac:dyDescent="0.15">
      <c r="C175" s="491"/>
      <c r="D175" s="492"/>
      <c r="E175" s="557"/>
      <c r="F175" s="505"/>
      <c r="G175" s="505"/>
      <c r="H175" s="506"/>
      <c r="I175" s="55">
        <v>2</v>
      </c>
      <c r="J175" s="56" t="str">
        <f>IF(I175="","","-")</f>
        <v>-</v>
      </c>
      <c r="K175" s="61">
        <v>1</v>
      </c>
      <c r="L175" s="518"/>
      <c r="M175" s="55">
        <v>1</v>
      </c>
      <c r="N175" s="56" t="str">
        <f t="shared" si="17"/>
        <v>-</v>
      </c>
      <c r="O175" s="57">
        <v>2</v>
      </c>
      <c r="P175" s="518"/>
      <c r="Q175" s="55">
        <v>0</v>
      </c>
      <c r="R175" s="56" t="str">
        <f t="shared" si="18"/>
        <v>-</v>
      </c>
      <c r="S175" s="57">
        <v>2</v>
      </c>
      <c r="T175" s="521"/>
      <c r="U175" s="525"/>
      <c r="V175" s="526"/>
      <c r="W175" s="526"/>
      <c r="X175" s="527"/>
      <c r="Y175" s="9"/>
      <c r="Z175" s="27">
        <f>COUNTIF(E174:T176,"○")</f>
        <v>2</v>
      </c>
      <c r="AA175" s="28">
        <f>COUNTIF(E174:T176,"×")</f>
        <v>1</v>
      </c>
      <c r="AB175" s="19">
        <f>(IF((E174&gt;G174),1,0))+(IF((E175&gt;G175),1,0))+(IF((E176&gt;G176),1,0))+(IF((I174&gt;K174),1,0))+(IF((I175&gt;K175),1,0))+(IF((I176&gt;K176),1,0))+(IF((M174&gt;O174),1,0))+(IF((M175&gt;O175),1,0))+(IF((M176&gt;O176),1,0))+(IF((Q174&gt;S174),1,0))+(IF((Q175&gt;S175),1,0))+(IF((Q176&gt;S176),1,0))</f>
        <v>6</v>
      </c>
      <c r="AC175" s="20">
        <f>(IF((E174&lt;G174),1,0))+(IF((E175&lt;G175),1,0))+(IF((E176&lt;G176),1,0))+(IF((I174&lt;K174),1,0))+(IF((I175&lt;K175),1,0))+(IF((I176&lt;K176),1,0))+(IF((M174&lt;O174),1,0))+(IF((M175&lt;O175),1,0))+(IF((M176&lt;O176),1,0))+(IF((Q174&lt;S174),1,0))+(IF((Q175&lt;S175),1,0))+(IF((Q176&lt;S176),1,0))</f>
        <v>3</v>
      </c>
      <c r="AD175" s="21">
        <f>AB175-AC175</f>
        <v>3</v>
      </c>
      <c r="AE175" s="28">
        <f>SUM(E174:E176,I174:I176,M174:M176,Q174:Q176)</f>
        <v>13</v>
      </c>
      <c r="AF175" s="28">
        <f>SUM(G174:G176,K174:K176,O174:O176,S174:S176)</f>
        <v>9</v>
      </c>
      <c r="AG175" s="29">
        <f>AE175-AF175</f>
        <v>4</v>
      </c>
      <c r="AH175" s="28"/>
      <c r="AI175" s="28"/>
      <c r="AJ175" s="28"/>
      <c r="AK175" s="28"/>
      <c r="AL175" s="28"/>
      <c r="AM175" s="171"/>
      <c r="AN175" s="727"/>
      <c r="AO175" s="614"/>
      <c r="AP175" s="256" t="s">
        <v>391</v>
      </c>
      <c r="AQ175" s="617"/>
      <c r="AR175" s="167">
        <v>16</v>
      </c>
      <c r="AS175" s="167" t="s">
        <v>18</v>
      </c>
      <c r="AT175" s="167">
        <v>21</v>
      </c>
      <c r="AU175" s="617"/>
      <c r="AV175" s="256" t="s">
        <v>406</v>
      </c>
      <c r="AW175" s="730"/>
      <c r="AX175" s="724"/>
      <c r="BA175" s="147"/>
      <c r="BB175" s="679"/>
      <c r="BC175" s="682"/>
      <c r="BD175" s="296" t="s">
        <v>423</v>
      </c>
      <c r="BE175" s="685"/>
      <c r="BF175" s="143">
        <v>21</v>
      </c>
      <c r="BG175" s="143" t="s">
        <v>18</v>
      </c>
      <c r="BH175" s="143">
        <v>20</v>
      </c>
      <c r="BI175" s="685"/>
      <c r="BJ175" s="296" t="s">
        <v>437</v>
      </c>
      <c r="BK175" s="688"/>
      <c r="BL175" s="691"/>
    </row>
    <row r="176" spans="2:64" ht="10.050000000000001" customHeight="1" thickBot="1" x14ac:dyDescent="0.2">
      <c r="C176" s="491"/>
      <c r="D176" s="492"/>
      <c r="E176" s="558"/>
      <c r="F176" s="515"/>
      <c r="G176" s="515"/>
      <c r="H176" s="516"/>
      <c r="I176" s="62">
        <v>2</v>
      </c>
      <c r="J176" s="56" t="str">
        <f>IF(I176="","","-")</f>
        <v>-</v>
      </c>
      <c r="K176" s="63">
        <v>0</v>
      </c>
      <c r="L176" s="519"/>
      <c r="M176" s="62">
        <v>2</v>
      </c>
      <c r="N176" s="64" t="str">
        <f t="shared" si="17"/>
        <v>-</v>
      </c>
      <c r="O176" s="63">
        <v>0</v>
      </c>
      <c r="P176" s="518"/>
      <c r="Q176" s="62">
        <v>0</v>
      </c>
      <c r="R176" s="64" t="str">
        <f t="shared" si="18"/>
        <v>-</v>
      </c>
      <c r="S176" s="63">
        <v>2</v>
      </c>
      <c r="T176" s="521"/>
      <c r="U176" s="24">
        <f>Z175</f>
        <v>2</v>
      </c>
      <c r="V176" s="25" t="s">
        <v>14</v>
      </c>
      <c r="W176" s="25">
        <f>AA175</f>
        <v>1</v>
      </c>
      <c r="X176" s="26" t="s">
        <v>11</v>
      </c>
      <c r="Y176" s="9"/>
      <c r="Z176" s="27"/>
      <c r="AA176" s="28"/>
      <c r="AB176" s="27"/>
      <c r="AC176" s="28"/>
      <c r="AD176" s="29"/>
      <c r="AE176" s="28"/>
      <c r="AF176" s="28"/>
      <c r="AG176" s="29"/>
      <c r="AH176" s="28"/>
      <c r="AI176" s="28"/>
      <c r="AJ176" s="28"/>
      <c r="AK176" s="28"/>
      <c r="AL176" s="28"/>
      <c r="AM176" s="172"/>
      <c r="AN176" s="728"/>
      <c r="AO176" s="615"/>
      <c r="AP176" s="261"/>
      <c r="AQ176" s="733"/>
      <c r="AR176" s="173"/>
      <c r="AS176" s="173" t="s">
        <v>18</v>
      </c>
      <c r="AT176" s="173"/>
      <c r="AU176" s="733"/>
      <c r="AV176" s="261"/>
      <c r="AW176" s="731"/>
      <c r="AX176" s="725"/>
      <c r="BA176" s="148"/>
      <c r="BB176" s="680"/>
      <c r="BC176" s="683"/>
      <c r="BD176" s="297"/>
      <c r="BE176" s="695"/>
      <c r="BF176" s="149">
        <v>8</v>
      </c>
      <c r="BG176" s="149" t="s">
        <v>18</v>
      </c>
      <c r="BH176" s="149">
        <v>21</v>
      </c>
      <c r="BI176" s="695"/>
      <c r="BJ176" s="297"/>
      <c r="BK176" s="689"/>
      <c r="BL176" s="692"/>
    </row>
    <row r="177" spans="3:64" ht="10.050000000000001" customHeight="1" x14ac:dyDescent="0.15">
      <c r="C177" s="510" t="s">
        <v>146</v>
      </c>
      <c r="D177" s="511"/>
      <c r="E177" s="65">
        <f>IF(K174="","",K174)</f>
        <v>1</v>
      </c>
      <c r="F177" s="56" t="str">
        <f t="shared" ref="F177:F185" si="19">IF(E177="","","-")</f>
        <v>-</v>
      </c>
      <c r="G177" s="1">
        <f>IF(I174="","",I174)</f>
        <v>2</v>
      </c>
      <c r="H177" s="498" t="str">
        <f>IF(L174="","",IF(L174="○","×",IF(L174="×","○")))</f>
        <v>×</v>
      </c>
      <c r="I177" s="501"/>
      <c r="J177" s="502"/>
      <c r="K177" s="502"/>
      <c r="L177" s="503"/>
      <c r="M177" s="55">
        <v>0</v>
      </c>
      <c r="N177" s="56" t="str">
        <f t="shared" si="17"/>
        <v>-</v>
      </c>
      <c r="O177" s="57">
        <v>2</v>
      </c>
      <c r="P177" s="517" t="str">
        <f>IF(M177&lt;&gt;"",IF(M177&gt;O177,IF(M178&gt;O178,"○",IF(M179&gt;O179,"○","×")),IF(M178&gt;O178,IF(M179&gt;O179,"○","×"),"×")),"")</f>
        <v>×</v>
      </c>
      <c r="Q177" s="55">
        <v>0</v>
      </c>
      <c r="R177" s="56" t="str">
        <f t="shared" si="18"/>
        <v>-</v>
      </c>
      <c r="S177" s="57">
        <v>2</v>
      </c>
      <c r="T177" s="520" t="str">
        <f>IF(Q177&lt;&gt;"",IF(Q177&gt;S177,IF(Q178&gt;S178,"○",IF(Q179&gt;S179,"○","×")),IF(Q178&gt;S178,IF(Q179&gt;S179,"○","×"),"×")),"")</f>
        <v>×</v>
      </c>
      <c r="U177" s="522" t="s">
        <v>276</v>
      </c>
      <c r="V177" s="523"/>
      <c r="W177" s="523"/>
      <c r="X177" s="524"/>
      <c r="Y177" s="9"/>
      <c r="Z177" s="8"/>
      <c r="AA177" s="6"/>
      <c r="AB177" s="8"/>
      <c r="AC177" s="6"/>
      <c r="AD177" s="17"/>
      <c r="AE177" s="6"/>
      <c r="AF177" s="6"/>
      <c r="AG177" s="17"/>
      <c r="AH177" s="28"/>
      <c r="AI177" s="28"/>
      <c r="AJ177" s="28"/>
      <c r="AK177" s="28"/>
      <c r="AL177" s="28"/>
      <c r="AM177" s="164"/>
      <c r="AN177" s="726" t="s">
        <v>82</v>
      </c>
      <c r="AO177" s="613">
        <v>0</v>
      </c>
      <c r="AP177" s="255" t="s">
        <v>385</v>
      </c>
      <c r="AQ177" s="616">
        <v>0</v>
      </c>
      <c r="AR177" s="165">
        <v>3</v>
      </c>
      <c r="AS177" s="165" t="s">
        <v>18</v>
      </c>
      <c r="AT177" s="165">
        <v>21</v>
      </c>
      <c r="AU177" s="616">
        <v>2</v>
      </c>
      <c r="AV177" s="268" t="s">
        <v>393</v>
      </c>
      <c r="AW177" s="729">
        <v>3</v>
      </c>
      <c r="AX177" s="723" t="s">
        <v>84</v>
      </c>
      <c r="BA177" s="140"/>
      <c r="BB177" s="678" t="s">
        <v>91</v>
      </c>
      <c r="BC177" s="681">
        <v>0</v>
      </c>
      <c r="BD177" s="298" t="s">
        <v>417</v>
      </c>
      <c r="BE177" s="684">
        <v>0</v>
      </c>
      <c r="BF177" s="141">
        <v>15</v>
      </c>
      <c r="BG177" s="141" t="s">
        <v>18</v>
      </c>
      <c r="BH177" s="141">
        <v>21</v>
      </c>
      <c r="BI177" s="684">
        <v>2</v>
      </c>
      <c r="BJ177" s="298" t="s">
        <v>425</v>
      </c>
      <c r="BK177" s="687">
        <v>3</v>
      </c>
      <c r="BL177" s="705" t="s">
        <v>93</v>
      </c>
    </row>
    <row r="178" spans="3:64" ht="10.050000000000001" customHeight="1" x14ac:dyDescent="0.15">
      <c r="C178" s="491"/>
      <c r="D178" s="492"/>
      <c r="E178" s="65">
        <f>IF(K175="","",K175)</f>
        <v>1</v>
      </c>
      <c r="F178" s="56" t="str">
        <f t="shared" si="19"/>
        <v>-</v>
      </c>
      <c r="G178" s="1">
        <f>IF(I175="","",I175)</f>
        <v>2</v>
      </c>
      <c r="H178" s="499" t="str">
        <f>IF(J175="","",J175)</f>
        <v>-</v>
      </c>
      <c r="I178" s="504"/>
      <c r="J178" s="505"/>
      <c r="K178" s="505"/>
      <c r="L178" s="506"/>
      <c r="M178" s="55">
        <v>1</v>
      </c>
      <c r="N178" s="56" t="str">
        <f t="shared" si="17"/>
        <v>-</v>
      </c>
      <c r="O178" s="57">
        <v>2</v>
      </c>
      <c r="P178" s="518"/>
      <c r="Q178" s="55">
        <v>0</v>
      </c>
      <c r="R178" s="56" t="str">
        <f t="shared" si="18"/>
        <v>-</v>
      </c>
      <c r="S178" s="57">
        <v>2</v>
      </c>
      <c r="T178" s="521"/>
      <c r="U178" s="525"/>
      <c r="V178" s="526"/>
      <c r="W178" s="526"/>
      <c r="X178" s="527"/>
      <c r="Y178" s="9"/>
      <c r="Z178" s="27">
        <f>COUNTIF(E177:T179,"○")</f>
        <v>0</v>
      </c>
      <c r="AA178" s="28">
        <f>COUNTIF(E177:T179,"×")</f>
        <v>3</v>
      </c>
      <c r="AB178" s="19">
        <f>(IF((E177&gt;G177),1,0))+(IF((E178&gt;G178),1,0))+(IF((E179&gt;G179),1,0))+(IF((I177&gt;K177),1,0))+(IF((I178&gt;K178),1,0))+(IF((I179&gt;K179),1,0))+(IF((M177&gt;O177),1,0))+(IF((M178&gt;O178),1,0))+(IF((M179&gt;O179),1,0))+(IF((Q177&gt;S177),1,0))+(IF((Q178&gt;S178),1,0))+(IF((Q179&gt;S179),1,0))</f>
        <v>0</v>
      </c>
      <c r="AC178" s="20">
        <f>(IF((E177&lt;G177),1,0))+(IF((E178&lt;G178),1,0))+(IF((E179&lt;G179),1,0))+(IF((I177&lt;K177),1,0))+(IF((I178&lt;K178),1,0))+(IF((I179&lt;K179),1,0))+(IF((M177&lt;O177),1,0))+(IF((M178&lt;O178),1,0))+(IF((M179&lt;O179),1,0))+(IF((Q177&lt;S177),1,0))+(IF((Q178&lt;S178),1,0))+(IF((Q179&lt;S179),1,0))</f>
        <v>9</v>
      </c>
      <c r="AD178" s="21">
        <f>AB178-AC178</f>
        <v>-9</v>
      </c>
      <c r="AE178" s="28">
        <f>SUM(E177:E179,I177:I179,M177:M179,Q177:Q179)</f>
        <v>3</v>
      </c>
      <c r="AF178" s="28">
        <f>SUM(G177:G179,K177:K179,O177:O179,S177:S179)</f>
        <v>18</v>
      </c>
      <c r="AG178" s="29">
        <f>AE178-AF178</f>
        <v>-15</v>
      </c>
      <c r="AH178" s="28"/>
      <c r="AI178" s="28"/>
      <c r="AJ178" s="28"/>
      <c r="AK178" s="28"/>
      <c r="AL178" s="28"/>
      <c r="AM178" s="166"/>
      <c r="AN178" s="727"/>
      <c r="AO178" s="614"/>
      <c r="AP178" s="256" t="s">
        <v>387</v>
      </c>
      <c r="AQ178" s="617"/>
      <c r="AR178" s="167">
        <v>9</v>
      </c>
      <c r="AS178" s="167" t="s">
        <v>18</v>
      </c>
      <c r="AT178" s="167">
        <v>21</v>
      </c>
      <c r="AU178" s="617"/>
      <c r="AV178" s="267" t="s">
        <v>397</v>
      </c>
      <c r="AW178" s="730"/>
      <c r="AX178" s="724"/>
      <c r="BA178" s="142"/>
      <c r="BB178" s="679"/>
      <c r="BC178" s="682"/>
      <c r="BD178" s="296" t="s">
        <v>419</v>
      </c>
      <c r="BE178" s="685"/>
      <c r="BF178" s="143">
        <v>17</v>
      </c>
      <c r="BG178" s="143" t="s">
        <v>18</v>
      </c>
      <c r="BH178" s="143">
        <v>21</v>
      </c>
      <c r="BI178" s="685"/>
      <c r="BJ178" s="296" t="s">
        <v>427</v>
      </c>
      <c r="BK178" s="688"/>
      <c r="BL178" s="691"/>
    </row>
    <row r="179" spans="3:64" ht="10.050000000000001" customHeight="1" x14ac:dyDescent="0.15">
      <c r="C179" s="512"/>
      <c r="D179" s="513"/>
      <c r="E179" s="66">
        <f>IF(K176="","",K176)</f>
        <v>0</v>
      </c>
      <c r="F179" s="56" t="str">
        <f t="shared" si="19"/>
        <v>-</v>
      </c>
      <c r="G179" s="67">
        <f>IF(I176="","",I176)</f>
        <v>2</v>
      </c>
      <c r="H179" s="572" t="str">
        <f>IF(J176="","",J176)</f>
        <v>-</v>
      </c>
      <c r="I179" s="514"/>
      <c r="J179" s="515"/>
      <c r="K179" s="515"/>
      <c r="L179" s="516"/>
      <c r="M179" s="62">
        <v>0</v>
      </c>
      <c r="N179" s="56" t="str">
        <f t="shared" si="17"/>
        <v>-</v>
      </c>
      <c r="O179" s="63">
        <v>2</v>
      </c>
      <c r="P179" s="519"/>
      <c r="Q179" s="62">
        <v>0</v>
      </c>
      <c r="R179" s="64" t="str">
        <f t="shared" si="18"/>
        <v>-</v>
      </c>
      <c r="S179" s="63">
        <v>2</v>
      </c>
      <c r="T179" s="528"/>
      <c r="U179" s="24">
        <f>Z178</f>
        <v>0</v>
      </c>
      <c r="V179" s="25" t="s">
        <v>14</v>
      </c>
      <c r="W179" s="25">
        <f>AA178</f>
        <v>3</v>
      </c>
      <c r="X179" s="26" t="s">
        <v>11</v>
      </c>
      <c r="Y179" s="9"/>
      <c r="Z179" s="39"/>
      <c r="AA179" s="40"/>
      <c r="AB179" s="39"/>
      <c r="AC179" s="40"/>
      <c r="AD179" s="41"/>
      <c r="AE179" s="40"/>
      <c r="AF179" s="40"/>
      <c r="AG179" s="41"/>
      <c r="AH179" s="28"/>
      <c r="AI179" s="28"/>
      <c r="AJ179" s="28"/>
      <c r="AK179" s="28"/>
      <c r="AL179" s="28"/>
      <c r="AM179" s="745" t="s">
        <v>52</v>
      </c>
      <c r="AN179" s="727"/>
      <c r="AO179" s="614"/>
      <c r="AP179" s="257"/>
      <c r="AQ179" s="618"/>
      <c r="AR179" s="168"/>
      <c r="AS179" s="168" t="s">
        <v>18</v>
      </c>
      <c r="AT179" s="168"/>
      <c r="AU179" s="618"/>
      <c r="AV179" s="257"/>
      <c r="AW179" s="730"/>
      <c r="AX179" s="724"/>
      <c r="BA179" s="693" t="s">
        <v>53</v>
      </c>
      <c r="BB179" s="679"/>
      <c r="BC179" s="682"/>
      <c r="BD179" s="292"/>
      <c r="BE179" s="686"/>
      <c r="BF179" s="144"/>
      <c r="BG179" s="144" t="s">
        <v>18</v>
      </c>
      <c r="BH179" s="144"/>
      <c r="BI179" s="686"/>
      <c r="BJ179" s="292"/>
      <c r="BK179" s="688"/>
      <c r="BL179" s="691"/>
    </row>
    <row r="180" spans="3:64" ht="10.050000000000001" customHeight="1" x14ac:dyDescent="0.15">
      <c r="C180" s="510" t="s">
        <v>96</v>
      </c>
      <c r="D180" s="511"/>
      <c r="E180" s="65">
        <f>IF(O174="","",O174)</f>
        <v>1</v>
      </c>
      <c r="F180" s="68" t="str">
        <f t="shared" si="19"/>
        <v>-</v>
      </c>
      <c r="G180" s="1">
        <f>IF(M174="","",M174)</f>
        <v>2</v>
      </c>
      <c r="H180" s="498" t="str">
        <f>IF(P174="","",IF(P174="○","×",IF(P174="×","○")))</f>
        <v>×</v>
      </c>
      <c r="I180" s="69">
        <f>IF(O177="","",O177)</f>
        <v>2</v>
      </c>
      <c r="J180" s="56" t="str">
        <f t="shared" ref="J180:J181" si="20">IF(I180="","","-")</f>
        <v>-</v>
      </c>
      <c r="K180" s="1">
        <f>IF(M177="","",M177)</f>
        <v>0</v>
      </c>
      <c r="L180" s="498" t="str">
        <f>IF(P177="","",IF(P177="○","×",IF(P177="×","○")))</f>
        <v>○</v>
      </c>
      <c r="M180" s="501"/>
      <c r="N180" s="502"/>
      <c r="O180" s="502"/>
      <c r="P180" s="503"/>
      <c r="Q180" s="55">
        <v>2</v>
      </c>
      <c r="R180" s="56" t="str">
        <f t="shared" si="18"/>
        <v>-</v>
      </c>
      <c r="S180" s="57">
        <v>0</v>
      </c>
      <c r="T180" s="521" t="str">
        <f>IF(Q180&lt;&gt;"",IF(Q180&gt;S180,IF(Q181&gt;S181,"○",IF(Q182&gt;S182,"○","×")),IF(Q181&gt;S181,IF(Q182&gt;S182,"○","×"),"×")),"")</f>
        <v>×</v>
      </c>
      <c r="U180" s="522" t="s">
        <v>277</v>
      </c>
      <c r="V180" s="523"/>
      <c r="W180" s="523"/>
      <c r="X180" s="524"/>
      <c r="Y180" s="9"/>
      <c r="Z180" s="27"/>
      <c r="AA180" s="28"/>
      <c r="AB180" s="27"/>
      <c r="AC180" s="28"/>
      <c r="AD180" s="29"/>
      <c r="AE180" s="28"/>
      <c r="AF180" s="28"/>
      <c r="AG180" s="29"/>
      <c r="AH180" s="28"/>
      <c r="AI180" s="28"/>
      <c r="AJ180" s="28"/>
      <c r="AK180" s="28"/>
      <c r="AL180" s="28"/>
      <c r="AM180" s="745"/>
      <c r="AN180" s="727"/>
      <c r="AO180" s="614"/>
      <c r="AP180" s="269" t="s">
        <v>389</v>
      </c>
      <c r="AQ180" s="732">
        <v>0</v>
      </c>
      <c r="AR180" s="169">
        <v>20</v>
      </c>
      <c r="AS180" s="169" t="s">
        <v>18</v>
      </c>
      <c r="AT180" s="169">
        <v>21</v>
      </c>
      <c r="AU180" s="732">
        <v>2</v>
      </c>
      <c r="AV180" s="269" t="s">
        <v>188</v>
      </c>
      <c r="AW180" s="730"/>
      <c r="AX180" s="724"/>
      <c r="BA180" s="693"/>
      <c r="BB180" s="679"/>
      <c r="BC180" s="682"/>
      <c r="BD180" s="299" t="s">
        <v>421</v>
      </c>
      <c r="BE180" s="694">
        <v>0</v>
      </c>
      <c r="BF180" s="145">
        <v>17</v>
      </c>
      <c r="BG180" s="145" t="s">
        <v>18</v>
      </c>
      <c r="BH180" s="145">
        <v>21</v>
      </c>
      <c r="BI180" s="694">
        <v>2</v>
      </c>
      <c r="BJ180" s="301" t="s">
        <v>429</v>
      </c>
      <c r="BK180" s="688"/>
      <c r="BL180" s="691"/>
    </row>
    <row r="181" spans="3:64" ht="10.050000000000001" customHeight="1" x14ac:dyDescent="0.15">
      <c r="C181" s="491"/>
      <c r="D181" s="492"/>
      <c r="E181" s="65">
        <f>IF(O175="","",O175)</f>
        <v>2</v>
      </c>
      <c r="F181" s="56" t="str">
        <f t="shared" si="19"/>
        <v>-</v>
      </c>
      <c r="G181" s="1">
        <f>IF(M175="","",M175)</f>
        <v>1</v>
      </c>
      <c r="H181" s="499" t="str">
        <f>IF(J178="","",J178)</f>
        <v/>
      </c>
      <c r="I181" s="69">
        <f>IF(O178="","",O178)</f>
        <v>2</v>
      </c>
      <c r="J181" s="56" t="str">
        <f t="shared" si="20"/>
        <v>-</v>
      </c>
      <c r="K181" s="1">
        <f>IF(M178="","",M178)</f>
        <v>1</v>
      </c>
      <c r="L181" s="499" t="str">
        <f>IF(N178="","",N178)</f>
        <v>-</v>
      </c>
      <c r="M181" s="504"/>
      <c r="N181" s="505"/>
      <c r="O181" s="505"/>
      <c r="P181" s="506"/>
      <c r="Q181" s="55">
        <v>0</v>
      </c>
      <c r="R181" s="56" t="str">
        <f t="shared" si="18"/>
        <v>-</v>
      </c>
      <c r="S181" s="57">
        <v>2</v>
      </c>
      <c r="T181" s="521"/>
      <c r="U181" s="525"/>
      <c r="V181" s="526"/>
      <c r="W181" s="526"/>
      <c r="X181" s="527"/>
      <c r="Y181" s="9"/>
      <c r="Z181" s="27">
        <f>COUNTIF(E180:T182,"○")</f>
        <v>1</v>
      </c>
      <c r="AA181" s="28">
        <f>COUNTIF(E180:T182,"×")</f>
        <v>2</v>
      </c>
      <c r="AB181" s="19">
        <f>(IF((E180&gt;G180),1,0))+(IF((E181&gt;G181),1,0))+(IF((E182&gt;G182),1,0))+(IF((I180&gt;K180),1,0))+(IF((I181&gt;K181),1,0))+(IF((I182&gt;K182),1,0))+(IF((M180&gt;O180),1,0))+(IF((M181&gt;O181),1,0))+(IF((M182&gt;O182),1,0))+(IF((Q180&gt;S180),1,0))+(IF((Q181&gt;S181),1,0))+(IF((Q182&gt;S182),1,0))</f>
        <v>5</v>
      </c>
      <c r="AC181" s="20">
        <f>(IF((E180&lt;G180),1,0))+(IF((E181&lt;G181),1,0))+(IF((E182&lt;G182),1,0))+(IF((I180&lt;K180),1,0))+(IF((I181&lt;K181),1,0))+(IF((I182&lt;K182),1,0))+(IF((M180&lt;O180),1,0))+(IF((M181&lt;O181),1,0))+(IF((M182&lt;O182),1,0))+(IF((Q180&lt;S180),1,0))+(IF((Q181&lt;S181),1,0))+(IF((Q182&lt;S182),1,0))</f>
        <v>4</v>
      </c>
      <c r="AD181" s="21">
        <f>AB181-AC181</f>
        <v>1</v>
      </c>
      <c r="AE181" s="28">
        <f>SUM(E180:E182,I180:I182,M180:M182,Q180:Q182)</f>
        <v>11</v>
      </c>
      <c r="AF181" s="28">
        <f>SUM(G180:G182,K180:K182,O180:O182,S180:S182)</f>
        <v>10</v>
      </c>
      <c r="AG181" s="29">
        <f>AE181-AF181</f>
        <v>1</v>
      </c>
      <c r="AH181" s="28"/>
      <c r="AI181" s="28"/>
      <c r="AJ181" s="28"/>
      <c r="AK181" s="28"/>
      <c r="AL181" s="28"/>
      <c r="AM181" s="170" t="s">
        <v>150</v>
      </c>
      <c r="AN181" s="727"/>
      <c r="AO181" s="614"/>
      <c r="AP181" s="256" t="s">
        <v>391</v>
      </c>
      <c r="AQ181" s="617"/>
      <c r="AR181" s="167">
        <v>7</v>
      </c>
      <c r="AS181" s="167" t="s">
        <v>18</v>
      </c>
      <c r="AT181" s="167">
        <v>21</v>
      </c>
      <c r="AU181" s="617"/>
      <c r="AV181" s="256" t="s">
        <v>401</v>
      </c>
      <c r="AW181" s="730"/>
      <c r="AX181" s="724"/>
      <c r="BA181" s="146" t="s">
        <v>150</v>
      </c>
      <c r="BB181" s="679"/>
      <c r="BC181" s="682"/>
      <c r="BD181" s="296" t="s">
        <v>423</v>
      </c>
      <c r="BE181" s="685"/>
      <c r="BF181" s="143">
        <v>15</v>
      </c>
      <c r="BG181" s="143" t="s">
        <v>18</v>
      </c>
      <c r="BH181" s="143">
        <v>21</v>
      </c>
      <c r="BI181" s="685"/>
      <c r="BJ181" s="302" t="s">
        <v>431</v>
      </c>
      <c r="BK181" s="688"/>
      <c r="BL181" s="691"/>
    </row>
    <row r="182" spans="3:64" ht="10.050000000000001" customHeight="1" x14ac:dyDescent="0.15">
      <c r="C182" s="512"/>
      <c r="D182" s="513"/>
      <c r="E182" s="66">
        <f>IF(O176="","",O176)</f>
        <v>0</v>
      </c>
      <c r="F182" s="64" t="str">
        <f t="shared" si="19"/>
        <v>-</v>
      </c>
      <c r="G182" s="67">
        <f>IF(M176="","",M176)</f>
        <v>2</v>
      </c>
      <c r="H182" s="572" t="str">
        <f>IF(J179="","",J179)</f>
        <v/>
      </c>
      <c r="I182" s="70">
        <f>IF(O179="","",O179)</f>
        <v>2</v>
      </c>
      <c r="J182" s="56" t="str">
        <f>IF(I182="","","-")</f>
        <v>-</v>
      </c>
      <c r="K182" s="67">
        <f>IF(M179="","",M179)</f>
        <v>0</v>
      </c>
      <c r="L182" s="572" t="str">
        <f>IF(N179="","",N179)</f>
        <v>-</v>
      </c>
      <c r="M182" s="514"/>
      <c r="N182" s="515"/>
      <c r="O182" s="515"/>
      <c r="P182" s="516"/>
      <c r="Q182" s="62">
        <v>0</v>
      </c>
      <c r="R182" s="56" t="str">
        <f t="shared" si="18"/>
        <v>-</v>
      </c>
      <c r="S182" s="63">
        <v>2</v>
      </c>
      <c r="T182" s="528"/>
      <c r="U182" s="24">
        <f>Z181</f>
        <v>1</v>
      </c>
      <c r="V182" s="25" t="s">
        <v>14</v>
      </c>
      <c r="W182" s="25">
        <f>AA181</f>
        <v>2</v>
      </c>
      <c r="X182" s="26" t="s">
        <v>11</v>
      </c>
      <c r="Y182" s="9"/>
      <c r="Z182" s="27"/>
      <c r="AA182" s="28"/>
      <c r="AB182" s="27"/>
      <c r="AC182" s="28"/>
      <c r="AD182" s="29"/>
      <c r="AE182" s="28"/>
      <c r="AF182" s="28"/>
      <c r="AG182" s="29"/>
      <c r="AH182" s="28"/>
      <c r="AI182" s="28"/>
      <c r="AJ182" s="28"/>
      <c r="AK182" s="28"/>
      <c r="AL182" s="28"/>
      <c r="AM182" s="745">
        <v>5</v>
      </c>
      <c r="AN182" s="727"/>
      <c r="AO182" s="614"/>
      <c r="AP182" s="270"/>
      <c r="AQ182" s="618"/>
      <c r="AR182" s="168"/>
      <c r="AS182" s="168" t="s">
        <v>18</v>
      </c>
      <c r="AT182" s="168"/>
      <c r="AU182" s="618"/>
      <c r="AV182" s="270"/>
      <c r="AW182" s="730"/>
      <c r="AX182" s="724"/>
      <c r="BA182" s="693">
        <v>5</v>
      </c>
      <c r="BB182" s="679"/>
      <c r="BC182" s="682"/>
      <c r="BD182" s="300"/>
      <c r="BE182" s="686"/>
      <c r="BF182" s="144"/>
      <c r="BG182" s="144" t="s">
        <v>18</v>
      </c>
      <c r="BH182" s="144"/>
      <c r="BI182" s="686"/>
      <c r="BJ182" s="303"/>
      <c r="BK182" s="688"/>
      <c r="BL182" s="691"/>
    </row>
    <row r="183" spans="3:64" ht="10.050000000000001" customHeight="1" x14ac:dyDescent="0.15">
      <c r="C183" s="491" t="s">
        <v>147</v>
      </c>
      <c r="D183" s="492"/>
      <c r="E183" s="65">
        <f>IF(S174="","",S174)</f>
        <v>0</v>
      </c>
      <c r="F183" s="56" t="str">
        <f t="shared" si="19"/>
        <v>-</v>
      </c>
      <c r="G183" s="1">
        <f>IF(Q174="","",Q174)</f>
        <v>2</v>
      </c>
      <c r="H183" s="498" t="str">
        <f>IF(T174="","",IF(T174="○","×",IF(T174="×","○")))</f>
        <v>○</v>
      </c>
      <c r="I183" s="69">
        <f>IF(S177="","",S177)</f>
        <v>2</v>
      </c>
      <c r="J183" s="68" t="str">
        <f t="shared" ref="J183:J185" si="21">IF(I183="","","-")</f>
        <v>-</v>
      </c>
      <c r="K183" s="1">
        <f>IF(Q177="","",Q177)</f>
        <v>0</v>
      </c>
      <c r="L183" s="498" t="str">
        <f>IF(T177="","",IF(T177="○","×",IF(T177="×","○")))</f>
        <v>○</v>
      </c>
      <c r="M183" s="71">
        <f>IF(S180="","",S180)</f>
        <v>0</v>
      </c>
      <c r="N183" s="56" t="str">
        <f>IF(M183="","","-")</f>
        <v>-</v>
      </c>
      <c r="O183" s="5">
        <f>IF(Q180="","",Q180)</f>
        <v>2</v>
      </c>
      <c r="P183" s="498" t="str">
        <f>IF(T180="","",IF(T180="○","×",IF(T180="×","○")))</f>
        <v>○</v>
      </c>
      <c r="Q183" s="501"/>
      <c r="R183" s="502"/>
      <c r="S183" s="502"/>
      <c r="T183" s="622"/>
      <c r="U183" s="522" t="s">
        <v>278</v>
      </c>
      <c r="V183" s="523"/>
      <c r="W183" s="523"/>
      <c r="X183" s="524"/>
      <c r="Y183" s="9"/>
      <c r="Z183" s="8"/>
      <c r="AA183" s="6"/>
      <c r="AB183" s="8"/>
      <c r="AC183" s="6"/>
      <c r="AD183" s="17"/>
      <c r="AE183" s="6"/>
      <c r="AF183" s="6"/>
      <c r="AG183" s="17"/>
      <c r="AH183" s="28"/>
      <c r="AI183" s="28"/>
      <c r="AJ183" s="28"/>
      <c r="AK183" s="28"/>
      <c r="AL183" s="28"/>
      <c r="AM183" s="745"/>
      <c r="AN183" s="727"/>
      <c r="AO183" s="614"/>
      <c r="AP183" s="256" t="s">
        <v>387</v>
      </c>
      <c r="AQ183" s="732">
        <v>1</v>
      </c>
      <c r="AR183" s="167">
        <v>18</v>
      </c>
      <c r="AS183" s="167" t="s">
        <v>18</v>
      </c>
      <c r="AT183" s="167">
        <v>21</v>
      </c>
      <c r="AU183" s="732">
        <v>2</v>
      </c>
      <c r="AV183" s="267" t="s">
        <v>395</v>
      </c>
      <c r="AW183" s="730"/>
      <c r="AX183" s="724"/>
      <c r="BA183" s="693"/>
      <c r="BB183" s="679"/>
      <c r="BC183" s="682"/>
      <c r="BD183" s="296" t="s">
        <v>417</v>
      </c>
      <c r="BE183" s="694">
        <v>0</v>
      </c>
      <c r="BF183" s="143">
        <v>13</v>
      </c>
      <c r="BG183" s="143" t="s">
        <v>18</v>
      </c>
      <c r="BH183" s="143">
        <v>21</v>
      </c>
      <c r="BI183" s="694">
        <v>2</v>
      </c>
      <c r="BJ183" s="296" t="s">
        <v>427</v>
      </c>
      <c r="BK183" s="688"/>
      <c r="BL183" s="691"/>
    </row>
    <row r="184" spans="3:64" ht="10.050000000000001" customHeight="1" x14ac:dyDescent="0.15">
      <c r="C184" s="491"/>
      <c r="D184" s="492"/>
      <c r="E184" s="65">
        <f>IF(S175="","",S175)</f>
        <v>2</v>
      </c>
      <c r="F184" s="56" t="str">
        <f t="shared" si="19"/>
        <v>-</v>
      </c>
      <c r="G184" s="1">
        <f>IF(Q175="","",Q175)</f>
        <v>0</v>
      </c>
      <c r="H184" s="499" t="str">
        <f>IF(J181="","",J181)</f>
        <v>-</v>
      </c>
      <c r="I184" s="69">
        <f>IF(S178="","",S178)</f>
        <v>2</v>
      </c>
      <c r="J184" s="56" t="str">
        <f t="shared" si="21"/>
        <v>-</v>
      </c>
      <c r="K184" s="1">
        <f>IF(Q178="","",Q178)</f>
        <v>0</v>
      </c>
      <c r="L184" s="499" t="str">
        <f>IF(N181="","",N181)</f>
        <v/>
      </c>
      <c r="M184" s="69">
        <f>IF(S181="","",S181)</f>
        <v>2</v>
      </c>
      <c r="N184" s="56" t="str">
        <f>IF(M184="","","-")</f>
        <v>-</v>
      </c>
      <c r="O184" s="1">
        <f>IF(Q181="","",Q181)</f>
        <v>0</v>
      </c>
      <c r="P184" s="499" t="str">
        <f>IF(R181="","",R181)</f>
        <v>-</v>
      </c>
      <c r="Q184" s="504"/>
      <c r="R184" s="505"/>
      <c r="S184" s="505"/>
      <c r="T184" s="623"/>
      <c r="U184" s="525"/>
      <c r="V184" s="526"/>
      <c r="W184" s="526"/>
      <c r="X184" s="527"/>
      <c r="Y184" s="9"/>
      <c r="Z184" s="27">
        <f>COUNTIF(E183:T185,"○")</f>
        <v>3</v>
      </c>
      <c r="AA184" s="28">
        <f>COUNTIF(E183:T185,"×")</f>
        <v>0</v>
      </c>
      <c r="AB184" s="19">
        <f>(IF((E183&gt;G183),1,0))+(IF((E184&gt;G184),1,0))+(IF((E185&gt;G185),1,0))+(IF((I183&gt;K183),1,0))+(IF((I184&gt;K184),1,0))+(IF((I185&gt;K185),1,0))+(IF((M183&gt;O183),1,0))+(IF((M184&gt;O184),1,0))+(IF((M185&gt;O185),1,0))+(IF((Q183&gt;S183),1,0))+(IF((Q184&gt;S184),1,0))+(IF((Q185&gt;S185),1,0))</f>
        <v>7</v>
      </c>
      <c r="AC184" s="20">
        <f>(IF((E183&lt;G183),1,0))+(IF((E184&lt;G184),1,0))+(IF((E185&lt;G185),1,0))+(IF((I183&lt;K183),1,0))+(IF((I184&lt;K184),1,0))+(IF((I185&lt;K185),1,0))+(IF((M183&lt;O183),1,0))+(IF((M184&lt;O184),1,0))+(IF((M185&lt;O185),1,0))+(IF((Q183&lt;S183),1,0))+(IF((Q184&lt;S184),1,0))+(IF((Q185&lt;S185),1,0))</f>
        <v>2</v>
      </c>
      <c r="AD184" s="21">
        <f>AB184-AC184</f>
        <v>5</v>
      </c>
      <c r="AE184" s="28">
        <f>SUM(E183:E185,I183:I185,M183:M185,Q183:Q185)</f>
        <v>14</v>
      </c>
      <c r="AF184" s="28">
        <f>SUM(G183:G185,K183:K185,O183:O185,S183:S185)</f>
        <v>4</v>
      </c>
      <c r="AG184" s="29">
        <f>AE184-AF184</f>
        <v>10</v>
      </c>
      <c r="AH184" s="28"/>
      <c r="AI184" s="28"/>
      <c r="AJ184" s="28"/>
      <c r="AK184" s="28"/>
      <c r="AL184" s="28"/>
      <c r="AM184" s="171"/>
      <c r="AN184" s="727"/>
      <c r="AO184" s="614"/>
      <c r="AP184" s="256" t="s">
        <v>391</v>
      </c>
      <c r="AQ184" s="617"/>
      <c r="AR184" s="167">
        <v>21</v>
      </c>
      <c r="AS184" s="167" t="s">
        <v>18</v>
      </c>
      <c r="AT184" s="167">
        <v>16</v>
      </c>
      <c r="AU184" s="617"/>
      <c r="AV184" s="256" t="s">
        <v>399</v>
      </c>
      <c r="AW184" s="730"/>
      <c r="AX184" s="724"/>
      <c r="BA184" s="147"/>
      <c r="BB184" s="679"/>
      <c r="BC184" s="682"/>
      <c r="BD184" s="296" t="s">
        <v>423</v>
      </c>
      <c r="BE184" s="685"/>
      <c r="BF184" s="143">
        <v>18</v>
      </c>
      <c r="BG184" s="143" t="s">
        <v>18</v>
      </c>
      <c r="BH184" s="143">
        <v>21</v>
      </c>
      <c r="BI184" s="685"/>
      <c r="BJ184" s="296" t="s">
        <v>429</v>
      </c>
      <c r="BK184" s="688"/>
      <c r="BL184" s="691"/>
    </row>
    <row r="185" spans="3:64" ht="10.050000000000001" customHeight="1" thickBot="1" x14ac:dyDescent="0.2">
      <c r="C185" s="493"/>
      <c r="D185" s="494"/>
      <c r="E185" s="72">
        <f>IF(S176="","",S176)</f>
        <v>2</v>
      </c>
      <c r="F185" s="73" t="str">
        <f t="shared" si="19"/>
        <v>-</v>
      </c>
      <c r="G185" s="2">
        <f>IF(Q176="","",Q176)</f>
        <v>0</v>
      </c>
      <c r="H185" s="500" t="str">
        <f>IF(J182="","",J182)</f>
        <v>-</v>
      </c>
      <c r="I185" s="74">
        <f>IF(S179="","",S179)</f>
        <v>2</v>
      </c>
      <c r="J185" s="73" t="str">
        <f t="shared" si="21"/>
        <v>-</v>
      </c>
      <c r="K185" s="2">
        <f>IF(Q179="","",Q179)</f>
        <v>0</v>
      </c>
      <c r="L185" s="500" t="str">
        <f>IF(N182="","",N182)</f>
        <v/>
      </c>
      <c r="M185" s="74">
        <f>IF(S182="","",S182)</f>
        <v>2</v>
      </c>
      <c r="N185" s="73" t="str">
        <f>IF(M185="","","-")</f>
        <v>-</v>
      </c>
      <c r="O185" s="2">
        <f>IF(Q182="","",Q182)</f>
        <v>0</v>
      </c>
      <c r="P185" s="500" t="str">
        <f>IF(R182="","",R182)</f>
        <v>-</v>
      </c>
      <c r="Q185" s="507"/>
      <c r="R185" s="508"/>
      <c r="S185" s="508"/>
      <c r="T185" s="624"/>
      <c r="U185" s="52">
        <f>Z184</f>
        <v>3</v>
      </c>
      <c r="V185" s="53" t="s">
        <v>14</v>
      </c>
      <c r="W185" s="53">
        <f>AA184</f>
        <v>0</v>
      </c>
      <c r="X185" s="54" t="s">
        <v>11</v>
      </c>
      <c r="Y185" s="9"/>
      <c r="Z185" s="39"/>
      <c r="AA185" s="40"/>
      <c r="AB185" s="39"/>
      <c r="AC185" s="40"/>
      <c r="AD185" s="41"/>
      <c r="AE185" s="40"/>
      <c r="AF185" s="40"/>
      <c r="AG185" s="41"/>
      <c r="AH185" s="28"/>
      <c r="AI185" s="28"/>
      <c r="AJ185" s="28"/>
      <c r="AK185" s="28"/>
      <c r="AL185" s="28"/>
      <c r="AM185" s="172"/>
      <c r="AN185" s="728"/>
      <c r="AO185" s="615"/>
      <c r="AP185" s="261"/>
      <c r="AQ185" s="733"/>
      <c r="AR185" s="173">
        <v>18</v>
      </c>
      <c r="AS185" s="173" t="s">
        <v>18</v>
      </c>
      <c r="AT185" s="173">
        <v>21</v>
      </c>
      <c r="AU185" s="733"/>
      <c r="AV185" s="261"/>
      <c r="AW185" s="731"/>
      <c r="AX185" s="725"/>
      <c r="BA185" s="148"/>
      <c r="BB185" s="680"/>
      <c r="BC185" s="683"/>
      <c r="BD185" s="297"/>
      <c r="BE185" s="695"/>
      <c r="BF185" s="149"/>
      <c r="BG185" s="149" t="s">
        <v>18</v>
      </c>
      <c r="BH185" s="149"/>
      <c r="BI185" s="695"/>
      <c r="BJ185" s="297"/>
      <c r="BK185" s="689"/>
      <c r="BL185" s="692"/>
    </row>
    <row r="186" spans="3:64" ht="10.050000000000001" customHeight="1" x14ac:dyDescent="0.2">
      <c r="AM186" s="164"/>
      <c r="AN186" s="726" t="s">
        <v>216</v>
      </c>
      <c r="AO186" s="613">
        <v>2</v>
      </c>
      <c r="AP186" s="255" t="s">
        <v>383</v>
      </c>
      <c r="AQ186" s="616">
        <v>2</v>
      </c>
      <c r="AR186" s="165">
        <v>21</v>
      </c>
      <c r="AS186" s="165" t="s">
        <v>18</v>
      </c>
      <c r="AT186" s="165">
        <v>19</v>
      </c>
      <c r="AU186" s="616">
        <v>1</v>
      </c>
      <c r="AV186" s="255" t="s">
        <v>190</v>
      </c>
      <c r="AW186" s="729">
        <v>1</v>
      </c>
      <c r="AX186" s="723" t="s">
        <v>86</v>
      </c>
      <c r="BA186" s="140"/>
      <c r="BB186" s="678" t="s">
        <v>166</v>
      </c>
      <c r="BC186" s="681">
        <v>0</v>
      </c>
      <c r="BD186" s="298" t="s">
        <v>191</v>
      </c>
      <c r="BE186" s="684">
        <v>1</v>
      </c>
      <c r="BF186" s="141">
        <v>21</v>
      </c>
      <c r="BG186" s="141" t="s">
        <v>18</v>
      </c>
      <c r="BH186" s="141">
        <v>12</v>
      </c>
      <c r="BI186" s="684">
        <v>2</v>
      </c>
      <c r="BJ186" s="290" t="s">
        <v>433</v>
      </c>
      <c r="BK186" s="687">
        <v>3</v>
      </c>
      <c r="BL186" s="690" t="s">
        <v>167</v>
      </c>
    </row>
    <row r="187" spans="3:64" ht="10.050000000000001" customHeight="1" x14ac:dyDescent="0.2">
      <c r="AM187" s="166"/>
      <c r="AN187" s="727"/>
      <c r="AO187" s="614"/>
      <c r="AP187" s="256" t="s">
        <v>381</v>
      </c>
      <c r="AQ187" s="617"/>
      <c r="AR187" s="167">
        <v>15</v>
      </c>
      <c r="AS187" s="167" t="s">
        <v>18</v>
      </c>
      <c r="AT187" s="167">
        <v>21</v>
      </c>
      <c r="AU187" s="617"/>
      <c r="AV187" s="256" t="s">
        <v>403</v>
      </c>
      <c r="AW187" s="730"/>
      <c r="AX187" s="724"/>
      <c r="BA187" s="142"/>
      <c r="BB187" s="679"/>
      <c r="BC187" s="682"/>
      <c r="BD187" s="296" t="s">
        <v>411</v>
      </c>
      <c r="BE187" s="685"/>
      <c r="BF187" s="143">
        <v>17</v>
      </c>
      <c r="BG187" s="143" t="s">
        <v>18</v>
      </c>
      <c r="BH187" s="143">
        <v>21</v>
      </c>
      <c r="BI187" s="685"/>
      <c r="BJ187" s="291" t="s">
        <v>195</v>
      </c>
      <c r="BK187" s="688"/>
      <c r="BL187" s="691"/>
    </row>
    <row r="188" spans="3:64" ht="10.050000000000001" customHeight="1" x14ac:dyDescent="0.2">
      <c r="AM188" s="745" t="s">
        <v>52</v>
      </c>
      <c r="AN188" s="727"/>
      <c r="AO188" s="614"/>
      <c r="AP188" s="257"/>
      <c r="AQ188" s="618"/>
      <c r="AR188" s="168">
        <v>21</v>
      </c>
      <c r="AS188" s="168" t="s">
        <v>18</v>
      </c>
      <c r="AT188" s="168">
        <v>18</v>
      </c>
      <c r="AU188" s="618"/>
      <c r="AV188" s="257"/>
      <c r="AW188" s="730"/>
      <c r="AX188" s="724"/>
      <c r="BA188" s="693" t="s">
        <v>53</v>
      </c>
      <c r="BB188" s="679"/>
      <c r="BC188" s="682"/>
      <c r="BD188" s="292"/>
      <c r="BE188" s="686"/>
      <c r="BF188" s="144">
        <v>14</v>
      </c>
      <c r="BG188" s="144" t="s">
        <v>18</v>
      </c>
      <c r="BH188" s="144">
        <v>21</v>
      </c>
      <c r="BI188" s="686"/>
      <c r="BJ188" s="292"/>
      <c r="BK188" s="688"/>
      <c r="BL188" s="691"/>
    </row>
    <row r="189" spans="3:64" ht="10.050000000000001" customHeight="1" x14ac:dyDescent="0.2">
      <c r="AM189" s="745"/>
      <c r="AN189" s="727"/>
      <c r="AO189" s="614"/>
      <c r="AP189" s="262" t="s">
        <v>377</v>
      </c>
      <c r="AQ189" s="732">
        <v>0</v>
      </c>
      <c r="AR189" s="169">
        <v>11</v>
      </c>
      <c r="AS189" s="169" t="s">
        <v>18</v>
      </c>
      <c r="AT189" s="169">
        <v>21</v>
      </c>
      <c r="AU189" s="732">
        <v>2</v>
      </c>
      <c r="AV189" s="264" t="s">
        <v>406</v>
      </c>
      <c r="AW189" s="730"/>
      <c r="AX189" s="724"/>
      <c r="BA189" s="693"/>
      <c r="BB189" s="679"/>
      <c r="BC189" s="682"/>
      <c r="BD189" s="293" t="s">
        <v>415</v>
      </c>
      <c r="BE189" s="694">
        <v>0</v>
      </c>
      <c r="BF189" s="145">
        <v>6</v>
      </c>
      <c r="BG189" s="145" t="s">
        <v>18</v>
      </c>
      <c r="BH189" s="145">
        <v>21</v>
      </c>
      <c r="BI189" s="694">
        <v>2</v>
      </c>
      <c r="BJ189" s="301" t="s">
        <v>437</v>
      </c>
      <c r="BK189" s="688"/>
      <c r="BL189" s="691"/>
    </row>
    <row r="190" spans="3:64" ht="10.050000000000001" customHeight="1" x14ac:dyDescent="0.2">
      <c r="C190" s="620" t="s">
        <v>203</v>
      </c>
      <c r="D190" s="620"/>
      <c r="E190" s="97"/>
      <c r="F190" s="97"/>
      <c r="G190" s="97"/>
      <c r="AM190" s="170" t="s">
        <v>150</v>
      </c>
      <c r="AN190" s="727"/>
      <c r="AO190" s="614"/>
      <c r="AP190" s="263" t="s">
        <v>375</v>
      </c>
      <c r="AQ190" s="617"/>
      <c r="AR190" s="167">
        <v>14</v>
      </c>
      <c r="AS190" s="167" t="s">
        <v>18</v>
      </c>
      <c r="AT190" s="167">
        <v>21</v>
      </c>
      <c r="AU190" s="617"/>
      <c r="AV190" s="265" t="s">
        <v>408</v>
      </c>
      <c r="AW190" s="730"/>
      <c r="AX190" s="724"/>
      <c r="BA190" s="146" t="s">
        <v>150</v>
      </c>
      <c r="BB190" s="679"/>
      <c r="BC190" s="682"/>
      <c r="BD190" s="294" t="s">
        <v>413</v>
      </c>
      <c r="BE190" s="685"/>
      <c r="BF190" s="143">
        <v>11</v>
      </c>
      <c r="BG190" s="143" t="s">
        <v>18</v>
      </c>
      <c r="BH190" s="143">
        <v>21</v>
      </c>
      <c r="BI190" s="685"/>
      <c r="BJ190" s="302" t="s">
        <v>439</v>
      </c>
      <c r="BK190" s="688"/>
      <c r="BL190" s="691"/>
    </row>
    <row r="191" spans="3:64" ht="10.050000000000001" customHeight="1" thickBot="1" x14ac:dyDescent="0.25">
      <c r="C191" s="621"/>
      <c r="D191" s="621"/>
      <c r="E191" s="121"/>
      <c r="F191" s="121"/>
      <c r="G191" s="121"/>
      <c r="AM191" s="745">
        <v>6</v>
      </c>
      <c r="AN191" s="727"/>
      <c r="AO191" s="614"/>
      <c r="AP191" s="260"/>
      <c r="AQ191" s="618"/>
      <c r="AR191" s="168"/>
      <c r="AS191" s="168" t="s">
        <v>18</v>
      </c>
      <c r="AT191" s="168"/>
      <c r="AU191" s="618"/>
      <c r="AV191" s="266"/>
      <c r="AW191" s="730"/>
      <c r="AX191" s="724"/>
      <c r="BA191" s="693">
        <v>6</v>
      </c>
      <c r="BB191" s="679"/>
      <c r="BC191" s="682"/>
      <c r="BD191" s="295"/>
      <c r="BE191" s="686"/>
      <c r="BF191" s="144"/>
      <c r="BG191" s="144" t="s">
        <v>18</v>
      </c>
      <c r="BH191" s="144"/>
      <c r="BI191" s="686"/>
      <c r="BJ191" s="303"/>
      <c r="BK191" s="688"/>
      <c r="BL191" s="691"/>
    </row>
    <row r="192" spans="3:64" ht="10.050000000000001" customHeight="1" thickTop="1" thickBot="1" x14ac:dyDescent="0.25">
      <c r="C192" s="748" t="s">
        <v>50</v>
      </c>
      <c r="D192" s="749"/>
      <c r="E192" s="750" t="s">
        <v>175</v>
      </c>
      <c r="F192" s="751"/>
      <c r="G192" s="751"/>
      <c r="H192" s="751"/>
      <c r="I192" s="751"/>
      <c r="J192" s="751"/>
      <c r="K192" s="752"/>
      <c r="L192" s="182" t="s">
        <v>51</v>
      </c>
      <c r="M192" s="182"/>
      <c r="N192" s="182"/>
      <c r="O192" s="183"/>
      <c r="P192" s="182"/>
      <c r="Q192" s="183"/>
      <c r="R192" s="182"/>
      <c r="S192" s="182"/>
      <c r="T192" s="182"/>
      <c r="U192" s="182"/>
      <c r="V192" s="182"/>
      <c r="W192" s="182"/>
      <c r="X192" s="182"/>
      <c r="Y192" s="182"/>
      <c r="Z192" s="184"/>
      <c r="AM192" s="745"/>
      <c r="AN192" s="727"/>
      <c r="AO192" s="614"/>
      <c r="AP192" s="256" t="s">
        <v>379</v>
      </c>
      <c r="AQ192" s="732">
        <v>2</v>
      </c>
      <c r="AR192" s="167">
        <v>21</v>
      </c>
      <c r="AS192" s="167" t="s">
        <v>18</v>
      </c>
      <c r="AT192" s="167">
        <v>19</v>
      </c>
      <c r="AU192" s="732">
        <v>0</v>
      </c>
      <c r="AV192" s="256" t="s">
        <v>403</v>
      </c>
      <c r="AW192" s="730"/>
      <c r="AX192" s="724"/>
      <c r="BA192" s="693"/>
      <c r="BB192" s="679"/>
      <c r="BC192" s="682"/>
      <c r="BD192" s="296" t="s">
        <v>411</v>
      </c>
      <c r="BE192" s="694">
        <v>1</v>
      </c>
      <c r="BF192" s="143">
        <v>21</v>
      </c>
      <c r="BG192" s="143" t="s">
        <v>18</v>
      </c>
      <c r="BH192" s="143">
        <v>20</v>
      </c>
      <c r="BI192" s="694">
        <v>2</v>
      </c>
      <c r="BJ192" s="291" t="s">
        <v>435</v>
      </c>
      <c r="BK192" s="688"/>
      <c r="BL192" s="691"/>
    </row>
    <row r="193" spans="2:64" ht="10.050000000000001" customHeight="1" thickTop="1" x14ac:dyDescent="0.2">
      <c r="B193" s="586" t="s">
        <v>52</v>
      </c>
      <c r="C193" s="599" t="s">
        <v>71</v>
      </c>
      <c r="D193" s="600"/>
      <c r="E193" s="601" t="s">
        <v>179</v>
      </c>
      <c r="F193" s="602"/>
      <c r="G193" s="603"/>
      <c r="H193" s="435" t="s">
        <v>182</v>
      </c>
      <c r="I193" s="436"/>
      <c r="J193" s="436"/>
      <c r="K193" s="619"/>
      <c r="L193" s="445" t="s">
        <v>376</v>
      </c>
      <c r="M193" s="446"/>
      <c r="N193" s="446"/>
      <c r="O193" s="446"/>
      <c r="P193" s="446"/>
      <c r="Q193" s="446" t="s">
        <v>378</v>
      </c>
      <c r="R193" s="446"/>
      <c r="S193" s="446"/>
      <c r="T193" s="446"/>
      <c r="U193" s="446"/>
      <c r="V193" s="446" t="s">
        <v>380</v>
      </c>
      <c r="W193" s="446"/>
      <c r="X193" s="446"/>
      <c r="Y193" s="446"/>
      <c r="Z193" s="447"/>
      <c r="AM193" s="171"/>
      <c r="AN193" s="727"/>
      <c r="AO193" s="614"/>
      <c r="AP193" s="256" t="s">
        <v>377</v>
      </c>
      <c r="AQ193" s="617"/>
      <c r="AR193" s="167">
        <v>21</v>
      </c>
      <c r="AS193" s="167" t="s">
        <v>18</v>
      </c>
      <c r="AT193" s="167">
        <v>20</v>
      </c>
      <c r="AU193" s="617"/>
      <c r="AV193" s="256" t="s">
        <v>406</v>
      </c>
      <c r="AW193" s="730"/>
      <c r="AX193" s="724"/>
      <c r="BA193" s="147"/>
      <c r="BB193" s="679"/>
      <c r="BC193" s="682"/>
      <c r="BD193" s="296" t="s">
        <v>413</v>
      </c>
      <c r="BE193" s="685"/>
      <c r="BF193" s="143">
        <v>12</v>
      </c>
      <c r="BG193" s="143" t="s">
        <v>18</v>
      </c>
      <c r="BH193" s="143">
        <v>21</v>
      </c>
      <c r="BI193" s="685"/>
      <c r="BJ193" s="296" t="s">
        <v>441</v>
      </c>
      <c r="BK193" s="688"/>
      <c r="BL193" s="691"/>
    </row>
    <row r="194" spans="2:64" ht="10.050000000000001" customHeight="1" thickBot="1" x14ac:dyDescent="0.25">
      <c r="B194" s="587"/>
      <c r="C194" s="574"/>
      <c r="D194" s="575"/>
      <c r="E194" s="579"/>
      <c r="F194" s="580"/>
      <c r="G194" s="581"/>
      <c r="H194" s="583"/>
      <c r="I194" s="584"/>
      <c r="J194" s="584"/>
      <c r="K194" s="585"/>
      <c r="L194" s="448" t="s">
        <v>382</v>
      </c>
      <c r="M194" s="449"/>
      <c r="N194" s="449"/>
      <c r="O194" s="449"/>
      <c r="P194" s="449"/>
      <c r="Q194" s="449" t="s">
        <v>384</v>
      </c>
      <c r="R194" s="449"/>
      <c r="S194" s="449"/>
      <c r="T194" s="449"/>
      <c r="U194" s="449"/>
      <c r="V194" s="449"/>
      <c r="W194" s="449"/>
      <c r="X194" s="449"/>
      <c r="Y194" s="449"/>
      <c r="Z194" s="450"/>
      <c r="AM194" s="172"/>
      <c r="AN194" s="728"/>
      <c r="AO194" s="615"/>
      <c r="AP194" s="261"/>
      <c r="AQ194" s="733"/>
      <c r="AR194" s="173"/>
      <c r="AS194" s="173" t="s">
        <v>18</v>
      </c>
      <c r="AT194" s="173"/>
      <c r="AU194" s="733"/>
      <c r="AV194" s="180"/>
      <c r="AW194" s="731"/>
      <c r="AX194" s="725"/>
      <c r="BA194" s="148"/>
      <c r="BB194" s="680"/>
      <c r="BC194" s="683"/>
      <c r="BD194" s="297"/>
      <c r="BE194" s="695"/>
      <c r="BF194" s="149">
        <v>11</v>
      </c>
      <c r="BG194" s="149" t="s">
        <v>18</v>
      </c>
      <c r="BH194" s="149">
        <v>21</v>
      </c>
      <c r="BI194" s="695"/>
      <c r="BJ194" s="297"/>
      <c r="BK194" s="689"/>
      <c r="BL194" s="692"/>
    </row>
    <row r="195" spans="2:64" ht="10.050000000000001" customHeight="1" x14ac:dyDescent="0.2">
      <c r="B195" s="587"/>
      <c r="C195" s="529" t="s">
        <v>82</v>
      </c>
      <c r="D195" s="530"/>
      <c r="E195" s="576" t="s">
        <v>179</v>
      </c>
      <c r="F195" s="577"/>
      <c r="G195" s="578"/>
      <c r="H195" s="437" t="s">
        <v>186</v>
      </c>
      <c r="I195" s="438"/>
      <c r="J195" s="438"/>
      <c r="K195" s="582"/>
      <c r="L195" s="451" t="s">
        <v>386</v>
      </c>
      <c r="M195" s="452"/>
      <c r="N195" s="452"/>
      <c r="O195" s="452"/>
      <c r="P195" s="452"/>
      <c r="Q195" s="452" t="s">
        <v>388</v>
      </c>
      <c r="R195" s="452"/>
      <c r="S195" s="452"/>
      <c r="T195" s="452"/>
      <c r="U195" s="452"/>
      <c r="V195" s="452"/>
      <c r="W195" s="452"/>
      <c r="X195" s="452"/>
      <c r="Y195" s="452"/>
      <c r="Z195" s="453"/>
      <c r="AM195" s="89"/>
      <c r="AN195" s="89"/>
      <c r="AO195" s="89"/>
      <c r="AP195" s="89"/>
      <c r="AQ195" s="89"/>
      <c r="AR195" s="89"/>
      <c r="AS195" s="89"/>
      <c r="AT195" s="89"/>
      <c r="AU195" s="89"/>
    </row>
    <row r="196" spans="2:64" ht="10.050000000000001" customHeight="1" x14ac:dyDescent="0.2">
      <c r="B196" s="587"/>
      <c r="C196" s="574"/>
      <c r="D196" s="575"/>
      <c r="E196" s="579"/>
      <c r="F196" s="580"/>
      <c r="G196" s="581"/>
      <c r="H196" s="583"/>
      <c r="I196" s="584"/>
      <c r="J196" s="584"/>
      <c r="K196" s="585"/>
      <c r="L196" s="448" t="s">
        <v>390</v>
      </c>
      <c r="M196" s="449"/>
      <c r="N196" s="449"/>
      <c r="O196" s="449"/>
      <c r="P196" s="449"/>
      <c r="Q196" s="449" t="s">
        <v>392</v>
      </c>
      <c r="R196" s="449"/>
      <c r="S196" s="449"/>
      <c r="T196" s="449"/>
      <c r="U196" s="449"/>
      <c r="V196" s="449"/>
      <c r="W196" s="449"/>
      <c r="X196" s="449"/>
      <c r="Y196" s="449"/>
      <c r="Z196" s="450"/>
      <c r="AM196" s="89"/>
      <c r="AN196" s="89"/>
      <c r="AO196" s="89"/>
      <c r="AP196" s="89"/>
      <c r="AQ196" s="89"/>
      <c r="AR196" s="89"/>
      <c r="AS196" s="89"/>
      <c r="AT196" s="89"/>
      <c r="AU196" s="89"/>
    </row>
    <row r="197" spans="2:64" ht="10.050000000000001" customHeight="1" thickBot="1" x14ac:dyDescent="0.25">
      <c r="B197" s="587"/>
      <c r="C197" s="529" t="s">
        <v>84</v>
      </c>
      <c r="D197" s="530"/>
      <c r="E197" s="576" t="s">
        <v>187</v>
      </c>
      <c r="F197" s="577"/>
      <c r="G197" s="578"/>
      <c r="H197" s="437" t="s">
        <v>188</v>
      </c>
      <c r="I197" s="438"/>
      <c r="J197" s="438"/>
      <c r="K197" s="582"/>
      <c r="L197" s="451" t="s">
        <v>394</v>
      </c>
      <c r="M197" s="452"/>
      <c r="N197" s="452"/>
      <c r="O197" s="452"/>
      <c r="P197" s="452"/>
      <c r="Q197" s="452" t="s">
        <v>396</v>
      </c>
      <c r="R197" s="452"/>
      <c r="S197" s="452"/>
      <c r="T197" s="452"/>
      <c r="U197" s="452"/>
      <c r="V197" s="452" t="s">
        <v>398</v>
      </c>
      <c r="W197" s="452"/>
      <c r="X197" s="452"/>
      <c r="Y197" s="452"/>
      <c r="Z197" s="453"/>
      <c r="AM197" s="89"/>
      <c r="AN197" s="89"/>
      <c r="AO197" s="89"/>
      <c r="AP197" s="89"/>
      <c r="AQ197" s="89"/>
      <c r="AR197" s="89"/>
      <c r="AS197" s="89"/>
      <c r="AT197" s="89"/>
      <c r="AU197" s="89"/>
    </row>
    <row r="198" spans="2:64" ht="10.050000000000001" customHeight="1" x14ac:dyDescent="0.2">
      <c r="B198" s="587"/>
      <c r="C198" s="589"/>
      <c r="D198" s="590"/>
      <c r="E198" s="591"/>
      <c r="F198" s="592"/>
      <c r="G198" s="593"/>
      <c r="H198" s="429"/>
      <c r="I198" s="430"/>
      <c r="J198" s="430"/>
      <c r="K198" s="594"/>
      <c r="L198" s="448" t="s">
        <v>83</v>
      </c>
      <c r="M198" s="449"/>
      <c r="N198" s="449"/>
      <c r="O198" s="449"/>
      <c r="P198" s="449"/>
      <c r="Q198" s="449" t="s">
        <v>400</v>
      </c>
      <c r="R198" s="449"/>
      <c r="S198" s="449"/>
      <c r="T198" s="449"/>
      <c r="U198" s="449"/>
      <c r="V198" s="449" t="s">
        <v>402</v>
      </c>
      <c r="W198" s="449"/>
      <c r="X198" s="449"/>
      <c r="Y198" s="449"/>
      <c r="Z198" s="450"/>
      <c r="AM198" s="126"/>
      <c r="AN198" s="753" t="s">
        <v>50</v>
      </c>
      <c r="AO198" s="755" t="s">
        <v>173</v>
      </c>
      <c r="AP198" s="757" t="s">
        <v>149</v>
      </c>
      <c r="AQ198" s="759" t="s">
        <v>174</v>
      </c>
      <c r="AR198" s="757" t="s">
        <v>148</v>
      </c>
      <c r="AS198" s="757"/>
      <c r="AT198" s="757"/>
      <c r="AU198" s="759" t="s">
        <v>174</v>
      </c>
      <c r="AV198" s="757" t="s">
        <v>149</v>
      </c>
      <c r="AW198" s="755" t="s">
        <v>173</v>
      </c>
      <c r="AX198" s="761" t="s">
        <v>50</v>
      </c>
      <c r="AY198" s="174"/>
      <c r="AZ198" s="174"/>
      <c r="BA198" s="126"/>
      <c r="BB198" s="753" t="s">
        <v>50</v>
      </c>
      <c r="BC198" s="755" t="s">
        <v>173</v>
      </c>
      <c r="BD198" s="757" t="s">
        <v>149</v>
      </c>
      <c r="BE198" s="759" t="s">
        <v>174</v>
      </c>
      <c r="BF198" s="757" t="s">
        <v>148</v>
      </c>
      <c r="BG198" s="757"/>
      <c r="BH198" s="757"/>
      <c r="BI198" s="759" t="s">
        <v>174</v>
      </c>
      <c r="BJ198" s="757" t="s">
        <v>149</v>
      </c>
      <c r="BK198" s="755" t="s">
        <v>173</v>
      </c>
      <c r="BL198" s="761" t="s">
        <v>50</v>
      </c>
    </row>
    <row r="199" spans="2:64" ht="10.050000000000001" customHeight="1" thickBot="1" x14ac:dyDescent="0.25">
      <c r="B199" s="587"/>
      <c r="C199" s="529" t="s">
        <v>86</v>
      </c>
      <c r="D199" s="530"/>
      <c r="E199" s="576" t="s">
        <v>189</v>
      </c>
      <c r="F199" s="577"/>
      <c r="G199" s="578"/>
      <c r="H199" s="437" t="s">
        <v>190</v>
      </c>
      <c r="I199" s="438"/>
      <c r="J199" s="438"/>
      <c r="K199" s="582"/>
      <c r="L199" s="439" t="s">
        <v>87</v>
      </c>
      <c r="M199" s="440"/>
      <c r="N199" s="440"/>
      <c r="O199" s="440"/>
      <c r="P199" s="440"/>
      <c r="Q199" s="440" t="s">
        <v>404</v>
      </c>
      <c r="R199" s="440"/>
      <c r="S199" s="440"/>
      <c r="T199" s="440"/>
      <c r="U199" s="440"/>
      <c r="V199" s="440" t="s">
        <v>405</v>
      </c>
      <c r="W199" s="440"/>
      <c r="X199" s="440"/>
      <c r="Y199" s="440"/>
      <c r="Z199" s="441"/>
      <c r="AM199" s="127"/>
      <c r="AN199" s="754"/>
      <c r="AO199" s="756"/>
      <c r="AP199" s="758"/>
      <c r="AQ199" s="760"/>
      <c r="AR199" s="758"/>
      <c r="AS199" s="758"/>
      <c r="AT199" s="758"/>
      <c r="AU199" s="760"/>
      <c r="AV199" s="758"/>
      <c r="AW199" s="756"/>
      <c r="AX199" s="762"/>
      <c r="AY199" s="174"/>
      <c r="AZ199" s="174"/>
      <c r="BA199" s="127"/>
      <c r="BB199" s="754"/>
      <c r="BC199" s="756"/>
      <c r="BD199" s="758"/>
      <c r="BE199" s="760"/>
      <c r="BF199" s="758"/>
      <c r="BG199" s="758"/>
      <c r="BH199" s="758"/>
      <c r="BI199" s="760"/>
      <c r="BJ199" s="758"/>
      <c r="BK199" s="756"/>
      <c r="BL199" s="762"/>
    </row>
    <row r="200" spans="2:64" ht="10.050000000000001" customHeight="1" thickBot="1" x14ac:dyDescent="0.25">
      <c r="B200" s="588"/>
      <c r="C200" s="531"/>
      <c r="D200" s="532"/>
      <c r="E200" s="595"/>
      <c r="F200" s="596"/>
      <c r="G200" s="597"/>
      <c r="H200" s="459"/>
      <c r="I200" s="460"/>
      <c r="J200" s="460"/>
      <c r="K200" s="598"/>
      <c r="L200" s="442" t="s">
        <v>407</v>
      </c>
      <c r="M200" s="443"/>
      <c r="N200" s="443"/>
      <c r="O200" s="443"/>
      <c r="P200" s="443"/>
      <c r="Q200" s="443" t="s">
        <v>409</v>
      </c>
      <c r="R200" s="443"/>
      <c r="S200" s="443"/>
      <c r="T200" s="443"/>
      <c r="U200" s="443"/>
      <c r="V200" s="443"/>
      <c r="W200" s="443"/>
      <c r="X200" s="443"/>
      <c r="Y200" s="443"/>
      <c r="Z200" s="444"/>
      <c r="AM200" s="128"/>
      <c r="AN200" s="604" t="s">
        <v>102</v>
      </c>
      <c r="AO200" s="607">
        <v>3</v>
      </c>
      <c r="AP200" s="271" t="s">
        <v>221</v>
      </c>
      <c r="AQ200" s="610">
        <v>2</v>
      </c>
      <c r="AR200" s="129">
        <v>19</v>
      </c>
      <c r="AS200" s="129" t="s">
        <v>18</v>
      </c>
      <c r="AT200" s="129">
        <v>21</v>
      </c>
      <c r="AU200" s="610">
        <v>1</v>
      </c>
      <c r="AV200" s="271" t="s">
        <v>226</v>
      </c>
      <c r="AW200" s="665">
        <v>0</v>
      </c>
      <c r="AX200" s="668" t="s">
        <v>104</v>
      </c>
      <c r="AY200" s="174"/>
      <c r="AZ200" s="174"/>
      <c r="BA200" s="128"/>
      <c r="BB200" s="604" t="s">
        <v>104</v>
      </c>
      <c r="BC200" s="607">
        <v>0</v>
      </c>
      <c r="BD200" s="271" t="s">
        <v>226</v>
      </c>
      <c r="BE200" s="610">
        <v>0</v>
      </c>
      <c r="BF200" s="129">
        <v>20</v>
      </c>
      <c r="BG200" s="129" t="s">
        <v>18</v>
      </c>
      <c r="BH200" s="129">
        <v>21</v>
      </c>
      <c r="BI200" s="610">
        <v>2</v>
      </c>
      <c r="BJ200" s="271" t="s">
        <v>462</v>
      </c>
      <c r="BK200" s="665">
        <v>3</v>
      </c>
      <c r="BL200" s="673" t="s">
        <v>100</v>
      </c>
    </row>
    <row r="201" spans="2:64" ht="10.050000000000001" customHeight="1" thickTop="1" x14ac:dyDescent="0.2">
      <c r="B201" s="586" t="s">
        <v>53</v>
      </c>
      <c r="C201" s="599" t="s">
        <v>88</v>
      </c>
      <c r="D201" s="600"/>
      <c r="E201" s="601" t="s">
        <v>183</v>
      </c>
      <c r="F201" s="602"/>
      <c r="G201" s="603"/>
      <c r="H201" s="435" t="s">
        <v>191</v>
      </c>
      <c r="I201" s="436"/>
      <c r="J201" s="436"/>
      <c r="K201" s="619"/>
      <c r="L201" s="445" t="s">
        <v>90</v>
      </c>
      <c r="M201" s="446"/>
      <c r="N201" s="446"/>
      <c r="O201" s="446"/>
      <c r="P201" s="446"/>
      <c r="Q201" s="446" t="s">
        <v>410</v>
      </c>
      <c r="R201" s="446"/>
      <c r="S201" s="446"/>
      <c r="T201" s="446"/>
      <c r="U201" s="446"/>
      <c r="V201" s="446" t="s">
        <v>412</v>
      </c>
      <c r="W201" s="446"/>
      <c r="X201" s="446"/>
      <c r="Y201" s="446"/>
      <c r="Z201" s="447"/>
      <c r="AM201" s="130"/>
      <c r="AN201" s="605"/>
      <c r="AO201" s="608"/>
      <c r="AP201" s="272" t="s">
        <v>222</v>
      </c>
      <c r="AQ201" s="611"/>
      <c r="AR201" s="131">
        <v>21</v>
      </c>
      <c r="AS201" s="131" t="s">
        <v>18</v>
      </c>
      <c r="AT201" s="131">
        <v>11</v>
      </c>
      <c r="AU201" s="611"/>
      <c r="AV201" s="272" t="s">
        <v>227</v>
      </c>
      <c r="AW201" s="666"/>
      <c r="AX201" s="669"/>
      <c r="AY201" s="174"/>
      <c r="AZ201" s="174"/>
      <c r="BA201" s="130"/>
      <c r="BB201" s="605"/>
      <c r="BC201" s="608"/>
      <c r="BD201" s="272" t="s">
        <v>230</v>
      </c>
      <c r="BE201" s="611"/>
      <c r="BF201" s="131">
        <v>20</v>
      </c>
      <c r="BG201" s="131" t="s">
        <v>18</v>
      </c>
      <c r="BH201" s="131">
        <v>21</v>
      </c>
      <c r="BI201" s="611"/>
      <c r="BJ201" s="272" t="s">
        <v>202</v>
      </c>
      <c r="BK201" s="666"/>
      <c r="BL201" s="669"/>
    </row>
    <row r="202" spans="2:64" ht="10.050000000000001" customHeight="1" x14ac:dyDescent="0.2">
      <c r="B202" s="587"/>
      <c r="C202" s="574"/>
      <c r="D202" s="575"/>
      <c r="E202" s="579"/>
      <c r="F202" s="580"/>
      <c r="G202" s="581"/>
      <c r="H202" s="583"/>
      <c r="I202" s="584"/>
      <c r="J202" s="584"/>
      <c r="K202" s="585"/>
      <c r="L202" s="448" t="s">
        <v>414</v>
      </c>
      <c r="M202" s="449"/>
      <c r="N202" s="449"/>
      <c r="O202" s="449"/>
      <c r="P202" s="449"/>
      <c r="Q202" s="449" t="s">
        <v>416</v>
      </c>
      <c r="R202" s="449"/>
      <c r="S202" s="449"/>
      <c r="T202" s="449"/>
      <c r="U202" s="449"/>
      <c r="V202" s="449"/>
      <c r="W202" s="449"/>
      <c r="X202" s="449"/>
      <c r="Y202" s="449"/>
      <c r="Z202" s="450"/>
      <c r="AM202" s="763" t="s">
        <v>81</v>
      </c>
      <c r="AN202" s="605"/>
      <c r="AO202" s="608"/>
      <c r="AP202" s="273"/>
      <c r="AQ202" s="612"/>
      <c r="AR202" s="132">
        <v>21</v>
      </c>
      <c r="AS202" s="132" t="s">
        <v>18</v>
      </c>
      <c r="AT202" s="132">
        <v>16</v>
      </c>
      <c r="AU202" s="612"/>
      <c r="AV202" s="273"/>
      <c r="AW202" s="666"/>
      <c r="AX202" s="669"/>
      <c r="AY202" s="174"/>
      <c r="AZ202" s="174"/>
      <c r="BA202" s="763" t="s">
        <v>81</v>
      </c>
      <c r="BB202" s="605"/>
      <c r="BC202" s="608"/>
      <c r="BD202" s="273"/>
      <c r="BE202" s="612"/>
      <c r="BF202" s="132"/>
      <c r="BG202" s="132" t="s">
        <v>18</v>
      </c>
      <c r="BH202" s="132"/>
      <c r="BI202" s="612"/>
      <c r="BJ202" s="273"/>
      <c r="BK202" s="666"/>
      <c r="BL202" s="669"/>
    </row>
    <row r="203" spans="2:64" ht="10.050000000000001" customHeight="1" x14ac:dyDescent="0.2">
      <c r="B203" s="587"/>
      <c r="C203" s="529" t="s">
        <v>91</v>
      </c>
      <c r="D203" s="530"/>
      <c r="E203" s="576" t="s">
        <v>179</v>
      </c>
      <c r="F203" s="577"/>
      <c r="G203" s="578"/>
      <c r="H203" s="437" t="s">
        <v>186</v>
      </c>
      <c r="I203" s="438"/>
      <c r="J203" s="438"/>
      <c r="K203" s="582"/>
      <c r="L203" s="451" t="s">
        <v>418</v>
      </c>
      <c r="M203" s="452"/>
      <c r="N203" s="452"/>
      <c r="O203" s="452"/>
      <c r="P203" s="452"/>
      <c r="Q203" s="452" t="s">
        <v>420</v>
      </c>
      <c r="R203" s="452"/>
      <c r="S203" s="452"/>
      <c r="T203" s="452"/>
      <c r="U203" s="452"/>
      <c r="V203" s="452"/>
      <c r="W203" s="452"/>
      <c r="X203" s="452"/>
      <c r="Y203" s="452"/>
      <c r="Z203" s="453"/>
      <c r="AM203" s="763"/>
      <c r="AN203" s="605"/>
      <c r="AO203" s="608"/>
      <c r="AP203" s="274" t="s">
        <v>223</v>
      </c>
      <c r="AQ203" s="671">
        <v>2</v>
      </c>
      <c r="AR203" s="133">
        <v>18</v>
      </c>
      <c r="AS203" s="133" t="s">
        <v>18</v>
      </c>
      <c r="AT203" s="133">
        <v>21</v>
      </c>
      <c r="AU203" s="671">
        <v>1</v>
      </c>
      <c r="AV203" s="282" t="s">
        <v>228</v>
      </c>
      <c r="AW203" s="666"/>
      <c r="AX203" s="669"/>
      <c r="AY203" s="174"/>
      <c r="AZ203" s="174"/>
      <c r="BA203" s="763"/>
      <c r="BB203" s="605"/>
      <c r="BC203" s="608"/>
      <c r="BD203" s="286" t="s">
        <v>228</v>
      </c>
      <c r="BE203" s="671">
        <v>0</v>
      </c>
      <c r="BF203" s="133">
        <v>6</v>
      </c>
      <c r="BG203" s="133" t="s">
        <v>18</v>
      </c>
      <c r="BH203" s="133">
        <v>21</v>
      </c>
      <c r="BI203" s="671">
        <v>2</v>
      </c>
      <c r="BJ203" s="282" t="s">
        <v>464</v>
      </c>
      <c r="BK203" s="666"/>
      <c r="BL203" s="669"/>
    </row>
    <row r="204" spans="2:64" ht="10.050000000000001" customHeight="1" x14ac:dyDescent="0.2">
      <c r="B204" s="587"/>
      <c r="C204" s="574"/>
      <c r="D204" s="575"/>
      <c r="E204" s="579"/>
      <c r="F204" s="580"/>
      <c r="G204" s="581"/>
      <c r="H204" s="583"/>
      <c r="I204" s="584"/>
      <c r="J204" s="584"/>
      <c r="K204" s="585"/>
      <c r="L204" s="448" t="s">
        <v>422</v>
      </c>
      <c r="M204" s="449"/>
      <c r="N204" s="449"/>
      <c r="O204" s="449"/>
      <c r="P204" s="449"/>
      <c r="Q204" s="449" t="s">
        <v>424</v>
      </c>
      <c r="R204" s="449"/>
      <c r="S204" s="449"/>
      <c r="T204" s="449"/>
      <c r="U204" s="449"/>
      <c r="V204" s="449"/>
      <c r="W204" s="449"/>
      <c r="X204" s="449"/>
      <c r="Y204" s="449"/>
      <c r="Z204" s="450"/>
      <c r="AM204" s="134" t="s">
        <v>150</v>
      </c>
      <c r="AN204" s="605"/>
      <c r="AO204" s="608"/>
      <c r="AP204" s="275" t="s">
        <v>224</v>
      </c>
      <c r="AQ204" s="611"/>
      <c r="AR204" s="131">
        <v>21</v>
      </c>
      <c r="AS204" s="131" t="s">
        <v>18</v>
      </c>
      <c r="AT204" s="131">
        <v>10</v>
      </c>
      <c r="AU204" s="611"/>
      <c r="AV204" s="283" t="s">
        <v>229</v>
      </c>
      <c r="AW204" s="666"/>
      <c r="AX204" s="669"/>
      <c r="AY204" s="174"/>
      <c r="AZ204" s="174"/>
      <c r="BA204" s="134" t="s">
        <v>150</v>
      </c>
      <c r="BB204" s="605"/>
      <c r="BC204" s="608"/>
      <c r="BD204" s="272" t="s">
        <v>229</v>
      </c>
      <c r="BE204" s="611"/>
      <c r="BF204" s="131">
        <v>6</v>
      </c>
      <c r="BG204" s="131" t="s">
        <v>18</v>
      </c>
      <c r="BH204" s="131">
        <v>21</v>
      </c>
      <c r="BI204" s="611"/>
      <c r="BJ204" s="283" t="s">
        <v>466</v>
      </c>
      <c r="BK204" s="666"/>
      <c r="BL204" s="669"/>
    </row>
    <row r="205" spans="2:64" ht="10.050000000000001" customHeight="1" x14ac:dyDescent="0.2">
      <c r="B205" s="587"/>
      <c r="C205" s="529" t="s">
        <v>93</v>
      </c>
      <c r="D205" s="530"/>
      <c r="E205" s="576" t="s">
        <v>179</v>
      </c>
      <c r="F205" s="577"/>
      <c r="G205" s="578"/>
      <c r="H205" s="437" t="s">
        <v>192</v>
      </c>
      <c r="I205" s="438"/>
      <c r="J205" s="438"/>
      <c r="K205" s="582"/>
      <c r="L205" s="451" t="s">
        <v>426</v>
      </c>
      <c r="M205" s="452"/>
      <c r="N205" s="452"/>
      <c r="O205" s="452"/>
      <c r="P205" s="452"/>
      <c r="Q205" s="452" t="s">
        <v>428</v>
      </c>
      <c r="R205" s="452"/>
      <c r="S205" s="452"/>
      <c r="T205" s="452"/>
      <c r="U205" s="452"/>
      <c r="V205" s="452"/>
      <c r="W205" s="452"/>
      <c r="X205" s="452"/>
      <c r="Y205" s="452"/>
      <c r="Z205" s="453"/>
      <c r="AM205" s="763">
        <v>1</v>
      </c>
      <c r="AN205" s="605"/>
      <c r="AO205" s="608"/>
      <c r="AP205" s="276"/>
      <c r="AQ205" s="612"/>
      <c r="AR205" s="132">
        <v>21</v>
      </c>
      <c r="AS205" s="132" t="s">
        <v>18</v>
      </c>
      <c r="AT205" s="132">
        <v>13</v>
      </c>
      <c r="AU205" s="612"/>
      <c r="AV205" s="284"/>
      <c r="AW205" s="666"/>
      <c r="AX205" s="669"/>
      <c r="AY205" s="174"/>
      <c r="AZ205" s="174"/>
      <c r="BA205" s="763">
        <v>4</v>
      </c>
      <c r="BB205" s="605"/>
      <c r="BC205" s="608"/>
      <c r="BD205" s="287"/>
      <c r="BE205" s="612"/>
      <c r="BF205" s="132"/>
      <c r="BG205" s="132" t="s">
        <v>18</v>
      </c>
      <c r="BH205" s="132"/>
      <c r="BI205" s="612"/>
      <c r="BJ205" s="284"/>
      <c r="BK205" s="666"/>
      <c r="BL205" s="669"/>
    </row>
    <row r="206" spans="2:64" ht="10.050000000000001" customHeight="1" x14ac:dyDescent="0.2">
      <c r="B206" s="587"/>
      <c r="C206" s="589"/>
      <c r="D206" s="590"/>
      <c r="E206" s="591"/>
      <c r="F206" s="592"/>
      <c r="G206" s="593"/>
      <c r="H206" s="429"/>
      <c r="I206" s="430"/>
      <c r="J206" s="430"/>
      <c r="K206" s="594"/>
      <c r="L206" s="448" t="s">
        <v>430</v>
      </c>
      <c r="M206" s="449"/>
      <c r="N206" s="449"/>
      <c r="O206" s="449"/>
      <c r="P206" s="449"/>
      <c r="Q206" s="449" t="s">
        <v>432</v>
      </c>
      <c r="R206" s="449"/>
      <c r="S206" s="449"/>
      <c r="T206" s="449"/>
      <c r="U206" s="449"/>
      <c r="V206" s="449"/>
      <c r="W206" s="449"/>
      <c r="X206" s="449"/>
      <c r="Y206" s="449"/>
      <c r="Z206" s="450"/>
      <c r="AM206" s="763"/>
      <c r="AN206" s="605"/>
      <c r="AO206" s="608"/>
      <c r="AP206" s="272" t="s">
        <v>225</v>
      </c>
      <c r="AQ206" s="671">
        <v>2</v>
      </c>
      <c r="AR206" s="131">
        <v>21</v>
      </c>
      <c r="AS206" s="131" t="s">
        <v>18</v>
      </c>
      <c r="AT206" s="131">
        <v>11</v>
      </c>
      <c r="AU206" s="671">
        <v>0</v>
      </c>
      <c r="AV206" s="272" t="s">
        <v>230</v>
      </c>
      <c r="AW206" s="666"/>
      <c r="AX206" s="669"/>
      <c r="AY206" s="174"/>
      <c r="AZ206" s="174"/>
      <c r="BA206" s="763"/>
      <c r="BB206" s="605"/>
      <c r="BC206" s="608"/>
      <c r="BD206" s="272" t="s">
        <v>227</v>
      </c>
      <c r="BE206" s="671">
        <v>0</v>
      </c>
      <c r="BF206" s="131">
        <v>11</v>
      </c>
      <c r="BG206" s="131" t="s">
        <v>18</v>
      </c>
      <c r="BH206" s="131">
        <v>21</v>
      </c>
      <c r="BI206" s="671">
        <v>2</v>
      </c>
      <c r="BJ206" s="272" t="s">
        <v>202</v>
      </c>
      <c r="BK206" s="666"/>
      <c r="BL206" s="669"/>
    </row>
    <row r="207" spans="2:64" ht="10.050000000000001" customHeight="1" x14ac:dyDescent="0.2">
      <c r="B207" s="587"/>
      <c r="C207" s="529" t="s">
        <v>145</v>
      </c>
      <c r="D207" s="530"/>
      <c r="E207" s="576" t="s">
        <v>194</v>
      </c>
      <c r="F207" s="577"/>
      <c r="G207" s="578"/>
      <c r="H207" s="437" t="s">
        <v>195</v>
      </c>
      <c r="I207" s="438"/>
      <c r="J207" s="438"/>
      <c r="K207" s="582"/>
      <c r="L207" s="439" t="s">
        <v>95</v>
      </c>
      <c r="M207" s="440"/>
      <c r="N207" s="440"/>
      <c r="O207" s="440"/>
      <c r="P207" s="440"/>
      <c r="Q207" s="440" t="s">
        <v>434</v>
      </c>
      <c r="R207" s="440"/>
      <c r="S207" s="440"/>
      <c r="T207" s="440"/>
      <c r="U207" s="440"/>
      <c r="V207" s="440" t="s">
        <v>436</v>
      </c>
      <c r="W207" s="440"/>
      <c r="X207" s="440"/>
      <c r="Y207" s="440"/>
      <c r="Z207" s="441"/>
      <c r="AM207" s="135"/>
      <c r="AN207" s="605"/>
      <c r="AO207" s="608"/>
      <c r="AP207" s="272" t="s">
        <v>224</v>
      </c>
      <c r="AQ207" s="611"/>
      <c r="AR207" s="131">
        <v>21</v>
      </c>
      <c r="AS207" s="131" t="s">
        <v>18</v>
      </c>
      <c r="AT207" s="131">
        <v>9</v>
      </c>
      <c r="AU207" s="611"/>
      <c r="AV207" s="272" t="s">
        <v>231</v>
      </c>
      <c r="AW207" s="666"/>
      <c r="AX207" s="669"/>
      <c r="AY207" s="174"/>
      <c r="AZ207" s="174"/>
      <c r="BA207" s="135"/>
      <c r="BB207" s="605"/>
      <c r="BC207" s="608"/>
      <c r="BD207" s="272" t="s">
        <v>231</v>
      </c>
      <c r="BE207" s="611"/>
      <c r="BF207" s="131">
        <v>13</v>
      </c>
      <c r="BG207" s="131" t="s">
        <v>18</v>
      </c>
      <c r="BH207" s="131">
        <v>21</v>
      </c>
      <c r="BI207" s="611"/>
      <c r="BJ207" s="272" t="s">
        <v>464</v>
      </c>
      <c r="BK207" s="666"/>
      <c r="BL207" s="669"/>
    </row>
    <row r="208" spans="2:64" ht="10.050000000000001" customHeight="1" thickBot="1" x14ac:dyDescent="0.25">
      <c r="B208" s="588"/>
      <c r="C208" s="531"/>
      <c r="D208" s="532"/>
      <c r="E208" s="595"/>
      <c r="F208" s="596"/>
      <c r="G208" s="597"/>
      <c r="H208" s="459"/>
      <c r="I208" s="460"/>
      <c r="J208" s="460"/>
      <c r="K208" s="598"/>
      <c r="L208" s="442" t="s">
        <v>438</v>
      </c>
      <c r="M208" s="443"/>
      <c r="N208" s="443"/>
      <c r="O208" s="443"/>
      <c r="P208" s="443"/>
      <c r="Q208" s="443" t="s">
        <v>440</v>
      </c>
      <c r="R208" s="443"/>
      <c r="S208" s="443"/>
      <c r="T208" s="443"/>
      <c r="U208" s="443"/>
      <c r="V208" s="443" t="s">
        <v>442</v>
      </c>
      <c r="W208" s="443"/>
      <c r="X208" s="443"/>
      <c r="Y208" s="443"/>
      <c r="Z208" s="444"/>
      <c r="AM208" s="136"/>
      <c r="AN208" s="606"/>
      <c r="AO208" s="609"/>
      <c r="AP208" s="277"/>
      <c r="AQ208" s="672"/>
      <c r="AR208" s="137"/>
      <c r="AS208" s="137" t="s">
        <v>18</v>
      </c>
      <c r="AT208" s="137"/>
      <c r="AU208" s="672"/>
      <c r="AV208" s="277"/>
      <c r="AW208" s="667"/>
      <c r="AX208" s="670"/>
      <c r="AY208" s="174"/>
      <c r="AZ208" s="174"/>
      <c r="BA208" s="136"/>
      <c r="BB208" s="606"/>
      <c r="BC208" s="609"/>
      <c r="BD208" s="277"/>
      <c r="BE208" s="672"/>
      <c r="BF208" s="137"/>
      <c r="BG208" s="137" t="s">
        <v>18</v>
      </c>
      <c r="BH208" s="137"/>
      <c r="BI208" s="672"/>
      <c r="BJ208" s="277"/>
      <c r="BK208" s="667"/>
      <c r="BL208" s="670"/>
    </row>
    <row r="209" spans="1:64" ht="10.050000000000001" customHeight="1" thickTop="1" x14ac:dyDescent="0.2">
      <c r="B209" s="586" t="s">
        <v>81</v>
      </c>
      <c r="C209" s="599" t="s">
        <v>102</v>
      </c>
      <c r="D209" s="600"/>
      <c r="E209" s="601" t="s">
        <v>189</v>
      </c>
      <c r="F209" s="602"/>
      <c r="G209" s="603"/>
      <c r="H209" s="435" t="s">
        <v>196</v>
      </c>
      <c r="I209" s="436"/>
      <c r="J209" s="436"/>
      <c r="K209" s="619"/>
      <c r="L209" s="445" t="s">
        <v>101</v>
      </c>
      <c r="M209" s="446"/>
      <c r="N209" s="446"/>
      <c r="O209" s="446"/>
      <c r="P209" s="446"/>
      <c r="Q209" s="446" t="s">
        <v>443</v>
      </c>
      <c r="R209" s="446"/>
      <c r="S209" s="446"/>
      <c r="T209" s="446"/>
      <c r="U209" s="446"/>
      <c r="V209" s="446" t="s">
        <v>444</v>
      </c>
      <c r="W209" s="446"/>
      <c r="X209" s="446"/>
      <c r="Y209" s="446"/>
      <c r="Z209" s="447"/>
      <c r="AM209" s="128"/>
      <c r="AN209" s="604" t="s">
        <v>105</v>
      </c>
      <c r="AO209" s="607">
        <v>1</v>
      </c>
      <c r="AP209" s="271" t="s">
        <v>456</v>
      </c>
      <c r="AQ209" s="610">
        <v>2</v>
      </c>
      <c r="AR209" s="129">
        <v>21</v>
      </c>
      <c r="AS209" s="129" t="s">
        <v>18</v>
      </c>
      <c r="AT209" s="129">
        <v>14</v>
      </c>
      <c r="AU209" s="610">
        <v>0</v>
      </c>
      <c r="AV209" s="285" t="s">
        <v>462</v>
      </c>
      <c r="AW209" s="665">
        <v>2</v>
      </c>
      <c r="AX209" s="673" t="s">
        <v>100</v>
      </c>
      <c r="AY209" s="174"/>
      <c r="AZ209" s="174"/>
      <c r="BA209" s="128"/>
      <c r="BB209" s="604" t="s">
        <v>104</v>
      </c>
      <c r="BC209" s="607">
        <v>0</v>
      </c>
      <c r="BD209" s="272" t="s">
        <v>230</v>
      </c>
      <c r="BE209" s="610">
        <v>0</v>
      </c>
      <c r="BF209" s="129">
        <v>17</v>
      </c>
      <c r="BG209" s="129" t="s">
        <v>18</v>
      </c>
      <c r="BH209" s="129">
        <v>21</v>
      </c>
      <c r="BI209" s="610">
        <v>2</v>
      </c>
      <c r="BJ209" s="271" t="s">
        <v>456</v>
      </c>
      <c r="BK209" s="665">
        <v>3</v>
      </c>
      <c r="BL209" s="668" t="s">
        <v>105</v>
      </c>
    </row>
    <row r="210" spans="1:64" ht="10.050000000000001" customHeight="1" x14ac:dyDescent="0.2">
      <c r="B210" s="587"/>
      <c r="C210" s="574"/>
      <c r="D210" s="575"/>
      <c r="E210" s="579"/>
      <c r="F210" s="580"/>
      <c r="G210" s="581"/>
      <c r="H210" s="583"/>
      <c r="I210" s="584"/>
      <c r="J210" s="584"/>
      <c r="K210" s="585"/>
      <c r="L210" s="448" t="s">
        <v>445</v>
      </c>
      <c r="M210" s="449"/>
      <c r="N210" s="449"/>
      <c r="O210" s="449"/>
      <c r="P210" s="449"/>
      <c r="Q210" s="449" t="s">
        <v>446</v>
      </c>
      <c r="R210" s="449"/>
      <c r="S210" s="449"/>
      <c r="T210" s="449"/>
      <c r="U210" s="449"/>
      <c r="V210" s="449"/>
      <c r="W210" s="449"/>
      <c r="X210" s="449"/>
      <c r="Y210" s="449"/>
      <c r="Z210" s="450"/>
      <c r="AM210" s="130"/>
      <c r="AN210" s="605"/>
      <c r="AO210" s="608"/>
      <c r="AP210" s="278" t="s">
        <v>200</v>
      </c>
      <c r="AQ210" s="611"/>
      <c r="AR210" s="131">
        <v>21</v>
      </c>
      <c r="AS210" s="131" t="s">
        <v>18</v>
      </c>
      <c r="AT210" s="131">
        <v>19</v>
      </c>
      <c r="AU210" s="611"/>
      <c r="AV210" s="278" t="s">
        <v>202</v>
      </c>
      <c r="AW210" s="666"/>
      <c r="AX210" s="669"/>
      <c r="AY210" s="174"/>
      <c r="AZ210" s="174"/>
      <c r="BA210" s="130"/>
      <c r="BB210" s="605"/>
      <c r="BC210" s="608"/>
      <c r="BD210" s="272" t="s">
        <v>227</v>
      </c>
      <c r="BE210" s="611"/>
      <c r="BF210" s="131">
        <v>20</v>
      </c>
      <c r="BG210" s="131" t="s">
        <v>18</v>
      </c>
      <c r="BH210" s="131">
        <v>21</v>
      </c>
      <c r="BI210" s="611"/>
      <c r="BJ210" s="272" t="s">
        <v>200</v>
      </c>
      <c r="BK210" s="666"/>
      <c r="BL210" s="669"/>
    </row>
    <row r="211" spans="1:64" ht="10.050000000000001" customHeight="1" x14ac:dyDescent="0.2">
      <c r="B211" s="587"/>
      <c r="C211" s="529" t="s">
        <v>197</v>
      </c>
      <c r="D211" s="530"/>
      <c r="E211" s="576" t="s">
        <v>179</v>
      </c>
      <c r="F211" s="577"/>
      <c r="G211" s="578"/>
      <c r="H211" s="437" t="s">
        <v>198</v>
      </c>
      <c r="I211" s="438"/>
      <c r="J211" s="438"/>
      <c r="K211" s="582"/>
      <c r="L211" s="451" t="s">
        <v>447</v>
      </c>
      <c r="M211" s="452"/>
      <c r="N211" s="452"/>
      <c r="O211" s="452"/>
      <c r="P211" s="452"/>
      <c r="Q211" s="452" t="s">
        <v>448</v>
      </c>
      <c r="R211" s="452"/>
      <c r="S211" s="452"/>
      <c r="T211" s="452"/>
      <c r="U211" s="452"/>
      <c r="V211" s="452" t="s">
        <v>449</v>
      </c>
      <c r="W211" s="452"/>
      <c r="X211" s="452"/>
      <c r="Y211" s="452"/>
      <c r="Z211" s="453"/>
      <c r="AM211" s="763" t="s">
        <v>81</v>
      </c>
      <c r="AN211" s="605"/>
      <c r="AO211" s="608"/>
      <c r="AP211" s="273"/>
      <c r="AQ211" s="612"/>
      <c r="AR211" s="132"/>
      <c r="AS211" s="132" t="s">
        <v>18</v>
      </c>
      <c r="AT211" s="132"/>
      <c r="AU211" s="612"/>
      <c r="AV211" s="273"/>
      <c r="AW211" s="666"/>
      <c r="AX211" s="669"/>
      <c r="AY211" s="174"/>
      <c r="AZ211" s="174"/>
      <c r="BA211" s="763" t="s">
        <v>81</v>
      </c>
      <c r="BB211" s="605"/>
      <c r="BC211" s="608"/>
      <c r="BD211" s="273"/>
      <c r="BE211" s="612"/>
      <c r="BF211" s="132"/>
      <c r="BG211" s="132" t="s">
        <v>18</v>
      </c>
      <c r="BH211" s="132"/>
      <c r="BI211" s="612"/>
      <c r="BJ211" s="273"/>
      <c r="BK211" s="666"/>
      <c r="BL211" s="669"/>
    </row>
    <row r="212" spans="1:64" ht="10.050000000000001" customHeight="1" x14ac:dyDescent="0.2">
      <c r="B212" s="587"/>
      <c r="C212" s="574"/>
      <c r="D212" s="575"/>
      <c r="E212" s="579"/>
      <c r="F212" s="580"/>
      <c r="G212" s="581"/>
      <c r="H212" s="583"/>
      <c r="I212" s="584"/>
      <c r="J212" s="584"/>
      <c r="K212" s="585"/>
      <c r="L212" s="448" t="s">
        <v>450</v>
      </c>
      <c r="M212" s="449"/>
      <c r="N212" s="449"/>
      <c r="O212" s="449"/>
      <c r="P212" s="449"/>
      <c r="Q212" s="449" t="s">
        <v>451</v>
      </c>
      <c r="R212" s="449"/>
      <c r="S212" s="449"/>
      <c r="T212" s="449"/>
      <c r="U212" s="449"/>
      <c r="V212" s="449" t="s">
        <v>98</v>
      </c>
      <c r="W212" s="449"/>
      <c r="X212" s="449"/>
      <c r="Y212" s="449"/>
      <c r="Z212" s="450"/>
      <c r="AM212" s="763"/>
      <c r="AN212" s="605"/>
      <c r="AO212" s="608"/>
      <c r="AP212" s="279" t="s">
        <v>452</v>
      </c>
      <c r="AQ212" s="671">
        <v>0</v>
      </c>
      <c r="AR212" s="133">
        <v>9</v>
      </c>
      <c r="AS212" s="133" t="s">
        <v>18</v>
      </c>
      <c r="AT212" s="133">
        <v>21</v>
      </c>
      <c r="AU212" s="671">
        <v>2</v>
      </c>
      <c r="AV212" s="282" t="s">
        <v>464</v>
      </c>
      <c r="AW212" s="666"/>
      <c r="AX212" s="669"/>
      <c r="AY212" s="174"/>
      <c r="AZ212" s="174"/>
      <c r="BA212" s="763"/>
      <c r="BB212" s="605"/>
      <c r="BC212" s="608"/>
      <c r="BD212" s="286" t="s">
        <v>228</v>
      </c>
      <c r="BE212" s="671">
        <v>1</v>
      </c>
      <c r="BF212" s="133">
        <v>21</v>
      </c>
      <c r="BG212" s="133" t="s">
        <v>18</v>
      </c>
      <c r="BH212" s="133">
        <v>16</v>
      </c>
      <c r="BI212" s="671">
        <v>2</v>
      </c>
      <c r="BJ212" s="274" t="s">
        <v>452</v>
      </c>
      <c r="BK212" s="666"/>
      <c r="BL212" s="669"/>
    </row>
    <row r="213" spans="1:64" ht="10.050000000000001" customHeight="1" x14ac:dyDescent="0.2">
      <c r="B213" s="587"/>
      <c r="C213" s="529" t="s">
        <v>199</v>
      </c>
      <c r="D213" s="530"/>
      <c r="E213" s="576" t="s">
        <v>184</v>
      </c>
      <c r="F213" s="577"/>
      <c r="G213" s="578"/>
      <c r="H213" s="437" t="s">
        <v>200</v>
      </c>
      <c r="I213" s="438"/>
      <c r="J213" s="438"/>
      <c r="K213" s="582"/>
      <c r="L213" s="451" t="s">
        <v>97</v>
      </c>
      <c r="M213" s="452"/>
      <c r="N213" s="452"/>
      <c r="O213" s="452"/>
      <c r="P213" s="452"/>
      <c r="Q213" s="452" t="s">
        <v>453</v>
      </c>
      <c r="R213" s="452"/>
      <c r="S213" s="452"/>
      <c r="T213" s="452"/>
      <c r="U213" s="452"/>
      <c r="V213" s="452" t="s">
        <v>455</v>
      </c>
      <c r="W213" s="452"/>
      <c r="X213" s="452"/>
      <c r="Y213" s="452"/>
      <c r="Z213" s="453"/>
      <c r="AM213" s="134" t="s">
        <v>150</v>
      </c>
      <c r="AN213" s="605"/>
      <c r="AO213" s="608"/>
      <c r="AP213" s="280" t="s">
        <v>454</v>
      </c>
      <c r="AQ213" s="611"/>
      <c r="AR213" s="131">
        <v>13</v>
      </c>
      <c r="AS213" s="131" t="s">
        <v>18</v>
      </c>
      <c r="AT213" s="131">
        <v>21</v>
      </c>
      <c r="AU213" s="611"/>
      <c r="AV213" s="283" t="s">
        <v>466</v>
      </c>
      <c r="AW213" s="666"/>
      <c r="AX213" s="669"/>
      <c r="AY213" s="174"/>
      <c r="AZ213" s="174"/>
      <c r="BA213" s="134" t="s">
        <v>150</v>
      </c>
      <c r="BB213" s="605"/>
      <c r="BC213" s="608"/>
      <c r="BD213" s="288" t="s">
        <v>231</v>
      </c>
      <c r="BE213" s="611"/>
      <c r="BF213" s="131">
        <v>17</v>
      </c>
      <c r="BG213" s="131" t="s">
        <v>18</v>
      </c>
      <c r="BH213" s="131">
        <v>21</v>
      </c>
      <c r="BI213" s="611"/>
      <c r="BJ213" s="275" t="s">
        <v>454</v>
      </c>
      <c r="BK213" s="666"/>
      <c r="BL213" s="669"/>
    </row>
    <row r="214" spans="1:64" ht="10.050000000000001" customHeight="1" x14ac:dyDescent="0.2">
      <c r="B214" s="587"/>
      <c r="C214" s="589"/>
      <c r="D214" s="590"/>
      <c r="E214" s="591"/>
      <c r="F214" s="592"/>
      <c r="G214" s="593"/>
      <c r="H214" s="429"/>
      <c r="I214" s="430"/>
      <c r="J214" s="430"/>
      <c r="K214" s="594"/>
      <c r="L214" s="448" t="s">
        <v>457</v>
      </c>
      <c r="M214" s="449"/>
      <c r="N214" s="449"/>
      <c r="O214" s="449"/>
      <c r="P214" s="449"/>
      <c r="Q214" s="449" t="s">
        <v>459</v>
      </c>
      <c r="R214" s="449"/>
      <c r="S214" s="449"/>
      <c r="T214" s="449"/>
      <c r="U214" s="449"/>
      <c r="V214" s="449" t="s">
        <v>461</v>
      </c>
      <c r="W214" s="449"/>
      <c r="X214" s="449"/>
      <c r="Y214" s="449"/>
      <c r="Z214" s="450"/>
      <c r="AM214" s="763">
        <v>2</v>
      </c>
      <c r="AN214" s="605"/>
      <c r="AO214" s="608"/>
      <c r="AP214" s="276"/>
      <c r="AQ214" s="612"/>
      <c r="AR214" s="132"/>
      <c r="AS214" s="132" t="s">
        <v>18</v>
      </c>
      <c r="AT214" s="132"/>
      <c r="AU214" s="612"/>
      <c r="AV214" s="284"/>
      <c r="AW214" s="666"/>
      <c r="AX214" s="669"/>
      <c r="AY214" s="174"/>
      <c r="AZ214" s="174"/>
      <c r="BA214" s="763">
        <v>5</v>
      </c>
      <c r="BB214" s="605"/>
      <c r="BC214" s="608"/>
      <c r="BD214" s="281"/>
      <c r="BE214" s="612"/>
      <c r="BF214" s="132">
        <v>16</v>
      </c>
      <c r="BG214" s="132" t="s">
        <v>18</v>
      </c>
      <c r="BH214" s="132">
        <v>21</v>
      </c>
      <c r="BI214" s="612"/>
      <c r="BJ214" s="276"/>
      <c r="BK214" s="666"/>
      <c r="BL214" s="669"/>
    </row>
    <row r="215" spans="1:64" ht="10.050000000000001" customHeight="1" x14ac:dyDescent="0.2">
      <c r="B215" s="587"/>
      <c r="C215" s="529" t="s">
        <v>100</v>
      </c>
      <c r="D215" s="530"/>
      <c r="E215" s="576" t="s">
        <v>201</v>
      </c>
      <c r="F215" s="577"/>
      <c r="G215" s="578"/>
      <c r="H215" s="437" t="s">
        <v>202</v>
      </c>
      <c r="I215" s="438"/>
      <c r="J215" s="438"/>
      <c r="K215" s="582"/>
      <c r="L215" s="439" t="s">
        <v>463</v>
      </c>
      <c r="M215" s="440"/>
      <c r="N215" s="440"/>
      <c r="O215" s="440"/>
      <c r="P215" s="440"/>
      <c r="Q215" s="440" t="s">
        <v>99</v>
      </c>
      <c r="R215" s="440"/>
      <c r="S215" s="440"/>
      <c r="T215" s="440"/>
      <c r="U215" s="440"/>
      <c r="V215" s="440"/>
      <c r="W215" s="440"/>
      <c r="X215" s="440"/>
      <c r="Y215" s="440"/>
      <c r="Z215" s="441"/>
      <c r="AM215" s="763"/>
      <c r="AN215" s="605"/>
      <c r="AO215" s="608"/>
      <c r="AP215" s="272" t="s">
        <v>458</v>
      </c>
      <c r="AQ215" s="671">
        <v>0</v>
      </c>
      <c r="AR215" s="131">
        <v>20</v>
      </c>
      <c r="AS215" s="131" t="s">
        <v>18</v>
      </c>
      <c r="AT215" s="131">
        <v>21</v>
      </c>
      <c r="AU215" s="671">
        <v>2</v>
      </c>
      <c r="AV215" s="278" t="s">
        <v>462</v>
      </c>
      <c r="AW215" s="666"/>
      <c r="AX215" s="669"/>
      <c r="AY215" s="174"/>
      <c r="AZ215" s="174"/>
      <c r="BA215" s="763"/>
      <c r="BB215" s="605"/>
      <c r="BC215" s="608"/>
      <c r="BD215" s="272" t="s">
        <v>226</v>
      </c>
      <c r="BE215" s="671">
        <v>0</v>
      </c>
      <c r="BF215" s="131">
        <v>12</v>
      </c>
      <c r="BG215" s="131" t="s">
        <v>18</v>
      </c>
      <c r="BH215" s="131">
        <v>21</v>
      </c>
      <c r="BI215" s="671">
        <v>2</v>
      </c>
      <c r="BJ215" s="272" t="s">
        <v>458</v>
      </c>
      <c r="BK215" s="666"/>
      <c r="BL215" s="669"/>
    </row>
    <row r="216" spans="1:64" ht="10.050000000000001" customHeight="1" thickBot="1" x14ac:dyDescent="0.25">
      <c r="B216" s="588"/>
      <c r="C216" s="531"/>
      <c r="D216" s="532"/>
      <c r="E216" s="595"/>
      <c r="F216" s="596"/>
      <c r="G216" s="597"/>
      <c r="H216" s="459"/>
      <c r="I216" s="460"/>
      <c r="J216" s="460"/>
      <c r="K216" s="598"/>
      <c r="L216" s="442" t="s">
        <v>465</v>
      </c>
      <c r="M216" s="443"/>
      <c r="N216" s="443"/>
      <c r="O216" s="443"/>
      <c r="P216" s="443"/>
      <c r="Q216" s="443" t="s">
        <v>467</v>
      </c>
      <c r="R216" s="443"/>
      <c r="S216" s="443"/>
      <c r="T216" s="443"/>
      <c r="U216" s="443"/>
      <c r="V216" s="443"/>
      <c r="W216" s="443"/>
      <c r="X216" s="443"/>
      <c r="Y216" s="443"/>
      <c r="Z216" s="444"/>
      <c r="AM216" s="135"/>
      <c r="AN216" s="605"/>
      <c r="AO216" s="608"/>
      <c r="AP216" s="272" t="s">
        <v>460</v>
      </c>
      <c r="AQ216" s="611"/>
      <c r="AR216" s="131">
        <v>17</v>
      </c>
      <c r="AS216" s="131" t="s">
        <v>18</v>
      </c>
      <c r="AT216" s="131">
        <v>21</v>
      </c>
      <c r="AU216" s="611"/>
      <c r="AV216" s="272" t="s">
        <v>466</v>
      </c>
      <c r="AW216" s="666"/>
      <c r="AX216" s="669"/>
      <c r="AY216" s="174"/>
      <c r="AZ216" s="174"/>
      <c r="BA216" s="135"/>
      <c r="BB216" s="605"/>
      <c r="BC216" s="608"/>
      <c r="BD216" s="272" t="s">
        <v>229</v>
      </c>
      <c r="BE216" s="611"/>
      <c r="BF216" s="131">
        <v>5</v>
      </c>
      <c r="BG216" s="131" t="s">
        <v>18</v>
      </c>
      <c r="BH216" s="131">
        <v>21</v>
      </c>
      <c r="BI216" s="611"/>
      <c r="BJ216" s="272" t="s">
        <v>460</v>
      </c>
      <c r="BK216" s="666"/>
      <c r="BL216" s="669"/>
    </row>
    <row r="217" spans="1:64" ht="10.050000000000001" customHeight="1" thickTop="1" thickBot="1" x14ac:dyDescent="0.25">
      <c r="AM217" s="136"/>
      <c r="AN217" s="606"/>
      <c r="AO217" s="609"/>
      <c r="AP217" s="277"/>
      <c r="AQ217" s="672"/>
      <c r="AR217" s="137"/>
      <c r="AS217" s="137" t="s">
        <v>18</v>
      </c>
      <c r="AT217" s="137"/>
      <c r="AU217" s="672"/>
      <c r="AV217" s="277"/>
      <c r="AW217" s="667"/>
      <c r="AX217" s="670"/>
      <c r="AY217" s="174"/>
      <c r="AZ217" s="174"/>
      <c r="BA217" s="136"/>
      <c r="BB217" s="606"/>
      <c r="BC217" s="609"/>
      <c r="BD217" s="277"/>
      <c r="BE217" s="672"/>
      <c r="BF217" s="137"/>
      <c r="BG217" s="137" t="s">
        <v>18</v>
      </c>
      <c r="BH217" s="137"/>
      <c r="BI217" s="672"/>
      <c r="BJ217" s="277"/>
      <c r="BK217" s="667"/>
      <c r="BL217" s="670"/>
    </row>
    <row r="218" spans="1:64" ht="10.050000000000001" customHeight="1" x14ac:dyDescent="0.2">
      <c r="AM218" s="128"/>
      <c r="AN218" s="604" t="s">
        <v>102</v>
      </c>
      <c r="AO218" s="607">
        <v>2</v>
      </c>
      <c r="AP218" s="271" t="s">
        <v>221</v>
      </c>
      <c r="AQ218" s="610">
        <v>2</v>
      </c>
      <c r="AR218" s="129">
        <v>21</v>
      </c>
      <c r="AS218" s="129" t="s">
        <v>18</v>
      </c>
      <c r="AT218" s="129">
        <v>16</v>
      </c>
      <c r="AU218" s="610">
        <v>1</v>
      </c>
      <c r="AV218" s="271" t="s">
        <v>456</v>
      </c>
      <c r="AW218" s="665">
        <v>1</v>
      </c>
      <c r="AX218" s="668" t="s">
        <v>105</v>
      </c>
      <c r="AY218" s="174"/>
      <c r="AZ218" s="174"/>
      <c r="BA218" s="128"/>
      <c r="BB218" s="604" t="s">
        <v>102</v>
      </c>
      <c r="BC218" s="607">
        <v>1</v>
      </c>
      <c r="BD218" s="271" t="s">
        <v>221</v>
      </c>
      <c r="BE218" s="610">
        <v>2</v>
      </c>
      <c r="BF218" s="129">
        <v>21</v>
      </c>
      <c r="BG218" s="129" t="s">
        <v>18</v>
      </c>
      <c r="BH218" s="129">
        <v>14</v>
      </c>
      <c r="BI218" s="610">
        <v>0</v>
      </c>
      <c r="BJ218" s="271" t="s">
        <v>462</v>
      </c>
      <c r="BK218" s="665">
        <v>2</v>
      </c>
      <c r="BL218" s="673" t="s">
        <v>100</v>
      </c>
    </row>
    <row r="219" spans="1:64" ht="10.050000000000001" customHeight="1" x14ac:dyDescent="0.2">
      <c r="AM219" s="130"/>
      <c r="AN219" s="605"/>
      <c r="AO219" s="608"/>
      <c r="AP219" s="272" t="s">
        <v>225</v>
      </c>
      <c r="AQ219" s="611"/>
      <c r="AR219" s="131">
        <v>19</v>
      </c>
      <c r="AS219" s="131" t="s">
        <v>18</v>
      </c>
      <c r="AT219" s="131">
        <v>21</v>
      </c>
      <c r="AU219" s="611"/>
      <c r="AV219" s="272" t="s">
        <v>200</v>
      </c>
      <c r="AW219" s="666"/>
      <c r="AX219" s="669"/>
      <c r="AY219" s="174"/>
      <c r="AZ219" s="174"/>
      <c r="BA219" s="130"/>
      <c r="BB219" s="605"/>
      <c r="BC219" s="608"/>
      <c r="BD219" s="272" t="s">
        <v>225</v>
      </c>
      <c r="BE219" s="611"/>
      <c r="BF219" s="131">
        <v>21</v>
      </c>
      <c r="BG219" s="131" t="s">
        <v>18</v>
      </c>
      <c r="BH219" s="131">
        <v>8</v>
      </c>
      <c r="BI219" s="611"/>
      <c r="BJ219" s="272" t="s">
        <v>202</v>
      </c>
      <c r="BK219" s="666"/>
      <c r="BL219" s="669"/>
    </row>
    <row r="220" spans="1:64" ht="10.050000000000001" customHeight="1" x14ac:dyDescent="0.2">
      <c r="AM220" s="763" t="s">
        <v>81</v>
      </c>
      <c r="AN220" s="605"/>
      <c r="AO220" s="608"/>
      <c r="AP220" s="273"/>
      <c r="AQ220" s="612"/>
      <c r="AR220" s="132">
        <v>21</v>
      </c>
      <c r="AS220" s="132" t="s">
        <v>18</v>
      </c>
      <c r="AT220" s="132">
        <v>13</v>
      </c>
      <c r="AU220" s="612"/>
      <c r="AV220" s="273"/>
      <c r="AW220" s="666"/>
      <c r="AX220" s="669"/>
      <c r="AY220" s="174"/>
      <c r="AZ220" s="174"/>
      <c r="BA220" s="763" t="s">
        <v>81</v>
      </c>
      <c r="BB220" s="605"/>
      <c r="BC220" s="608"/>
      <c r="BD220" s="273"/>
      <c r="BE220" s="612"/>
      <c r="BF220" s="132"/>
      <c r="BG220" s="132" t="s">
        <v>18</v>
      </c>
      <c r="BH220" s="132"/>
      <c r="BI220" s="612"/>
      <c r="BJ220" s="273"/>
      <c r="BK220" s="666"/>
      <c r="BL220" s="669"/>
    </row>
    <row r="221" spans="1:64" ht="12" customHeight="1" x14ac:dyDescent="0.2">
      <c r="AM221" s="763"/>
      <c r="AN221" s="605"/>
      <c r="AO221" s="608"/>
      <c r="AP221" s="274" t="s">
        <v>223</v>
      </c>
      <c r="AQ221" s="671">
        <v>1</v>
      </c>
      <c r="AR221" s="133">
        <v>19</v>
      </c>
      <c r="AS221" s="133" t="s">
        <v>18</v>
      </c>
      <c r="AT221" s="133">
        <v>21</v>
      </c>
      <c r="AU221" s="671">
        <v>2</v>
      </c>
      <c r="AV221" s="286" t="s">
        <v>452</v>
      </c>
      <c r="AW221" s="666"/>
      <c r="AX221" s="669"/>
      <c r="AY221" s="174"/>
      <c r="AZ221" s="174"/>
      <c r="BA221" s="763"/>
      <c r="BB221" s="605"/>
      <c r="BC221" s="608"/>
      <c r="BD221" s="274" t="s">
        <v>223</v>
      </c>
      <c r="BE221" s="671">
        <v>0</v>
      </c>
      <c r="BF221" s="133">
        <v>15</v>
      </c>
      <c r="BG221" s="133" t="s">
        <v>18</v>
      </c>
      <c r="BH221" s="133">
        <v>21</v>
      </c>
      <c r="BI221" s="671">
        <v>2</v>
      </c>
      <c r="BJ221" s="282" t="s">
        <v>464</v>
      </c>
      <c r="BK221" s="666"/>
      <c r="BL221" s="669"/>
    </row>
    <row r="222" spans="1:64" ht="12" customHeight="1" x14ac:dyDescent="0.2">
      <c r="AM222" s="134" t="s">
        <v>150</v>
      </c>
      <c r="AN222" s="605"/>
      <c r="AO222" s="608"/>
      <c r="AP222" s="275" t="s">
        <v>224</v>
      </c>
      <c r="AQ222" s="611"/>
      <c r="AR222" s="131">
        <v>21</v>
      </c>
      <c r="AS222" s="131" t="s">
        <v>18</v>
      </c>
      <c r="AT222" s="131">
        <v>7</v>
      </c>
      <c r="AU222" s="611"/>
      <c r="AV222" s="272" t="s">
        <v>454</v>
      </c>
      <c r="AW222" s="666"/>
      <c r="AX222" s="669"/>
      <c r="AY222" s="174"/>
      <c r="AZ222" s="174"/>
      <c r="BA222" s="134" t="s">
        <v>150</v>
      </c>
      <c r="BB222" s="605"/>
      <c r="BC222" s="608"/>
      <c r="BD222" s="275" t="s">
        <v>224</v>
      </c>
      <c r="BE222" s="611"/>
      <c r="BF222" s="131">
        <v>12</v>
      </c>
      <c r="BG222" s="131" t="s">
        <v>18</v>
      </c>
      <c r="BH222" s="131">
        <v>21</v>
      </c>
      <c r="BI222" s="611"/>
      <c r="BJ222" s="283" t="s">
        <v>466</v>
      </c>
      <c r="BK222" s="666"/>
      <c r="BL222" s="669"/>
    </row>
    <row r="223" spans="1:64" ht="12" customHeight="1" x14ac:dyDescent="0.2">
      <c r="A223" s="89"/>
      <c r="AF223" s="89"/>
      <c r="AG223" s="89"/>
      <c r="AH223" s="89"/>
      <c r="AI223" s="89"/>
      <c r="AJ223" s="89"/>
      <c r="AK223" s="89"/>
      <c r="AL223" s="89"/>
      <c r="AM223" s="763">
        <v>3</v>
      </c>
      <c r="AN223" s="605"/>
      <c r="AO223" s="608"/>
      <c r="AP223" s="281"/>
      <c r="AQ223" s="612"/>
      <c r="AR223" s="132">
        <v>13</v>
      </c>
      <c r="AS223" s="132" t="s">
        <v>18</v>
      </c>
      <c r="AT223" s="132">
        <v>21</v>
      </c>
      <c r="AU223" s="612"/>
      <c r="AV223" s="287"/>
      <c r="AW223" s="666"/>
      <c r="AX223" s="669"/>
      <c r="AY223" s="174"/>
      <c r="AZ223" s="174"/>
      <c r="BA223" s="763">
        <v>6</v>
      </c>
      <c r="BB223" s="605"/>
      <c r="BC223" s="608"/>
      <c r="BD223" s="276"/>
      <c r="BE223" s="612"/>
      <c r="BF223" s="132"/>
      <c r="BG223" s="132" t="s">
        <v>18</v>
      </c>
      <c r="BH223" s="132"/>
      <c r="BI223" s="612"/>
      <c r="BJ223" s="284"/>
      <c r="BK223" s="666"/>
      <c r="BL223" s="669"/>
    </row>
    <row r="224" spans="1:64" ht="12" customHeight="1" x14ac:dyDescent="0.2">
      <c r="A224" s="89"/>
      <c r="AF224" s="89"/>
      <c r="AG224" s="89"/>
      <c r="AH224" s="89"/>
      <c r="AI224" s="89"/>
      <c r="AJ224" s="89"/>
      <c r="AK224" s="89"/>
      <c r="AL224" s="89"/>
      <c r="AM224" s="763"/>
      <c r="AN224" s="605"/>
      <c r="AO224" s="608"/>
      <c r="AP224" s="272" t="s">
        <v>221</v>
      </c>
      <c r="AQ224" s="671">
        <v>2</v>
      </c>
      <c r="AR224" s="131">
        <v>21</v>
      </c>
      <c r="AS224" s="131" t="s">
        <v>18</v>
      </c>
      <c r="AT224" s="131">
        <v>20</v>
      </c>
      <c r="AU224" s="671">
        <v>0</v>
      </c>
      <c r="AV224" s="272" t="s">
        <v>458</v>
      </c>
      <c r="AW224" s="666"/>
      <c r="AX224" s="669"/>
      <c r="AY224" s="174"/>
      <c r="AZ224" s="174"/>
      <c r="BA224" s="763"/>
      <c r="BB224" s="605"/>
      <c r="BC224" s="608"/>
      <c r="BD224" s="289" t="s">
        <v>225</v>
      </c>
      <c r="BE224" s="671">
        <v>0</v>
      </c>
      <c r="BF224" s="131">
        <v>15</v>
      </c>
      <c r="BG224" s="131" t="s">
        <v>18</v>
      </c>
      <c r="BH224" s="131">
        <v>21</v>
      </c>
      <c r="BI224" s="671">
        <v>2</v>
      </c>
      <c r="BJ224" s="272" t="s">
        <v>462</v>
      </c>
      <c r="BK224" s="666"/>
      <c r="BL224" s="669"/>
    </row>
    <row r="225" spans="1:64" ht="12" customHeight="1" x14ac:dyDescent="0.2">
      <c r="A225" s="89"/>
      <c r="AF225" s="89"/>
      <c r="AG225" s="89"/>
      <c r="AH225" s="89"/>
      <c r="AI225" s="89"/>
      <c r="AJ225" s="89"/>
      <c r="AK225" s="89"/>
      <c r="AL225" s="89"/>
      <c r="AM225" s="135"/>
      <c r="AN225" s="605"/>
      <c r="AO225" s="608"/>
      <c r="AP225" s="272" t="s">
        <v>224</v>
      </c>
      <c r="AQ225" s="611"/>
      <c r="AR225" s="131">
        <v>21</v>
      </c>
      <c r="AS225" s="131" t="s">
        <v>18</v>
      </c>
      <c r="AT225" s="131">
        <v>17</v>
      </c>
      <c r="AU225" s="611"/>
      <c r="AV225" s="272" t="s">
        <v>460</v>
      </c>
      <c r="AW225" s="666"/>
      <c r="AX225" s="669"/>
      <c r="AY225" s="174"/>
      <c r="AZ225" s="174"/>
      <c r="BA225" s="135"/>
      <c r="BB225" s="605"/>
      <c r="BC225" s="608"/>
      <c r="BD225" s="275" t="s">
        <v>223</v>
      </c>
      <c r="BE225" s="611"/>
      <c r="BF225" s="131">
        <v>19</v>
      </c>
      <c r="BG225" s="131" t="s">
        <v>18</v>
      </c>
      <c r="BH225" s="131">
        <v>21</v>
      </c>
      <c r="BI225" s="611"/>
      <c r="BJ225" s="272" t="s">
        <v>466</v>
      </c>
      <c r="BK225" s="666"/>
      <c r="BL225" s="669"/>
    </row>
    <row r="226" spans="1:64" ht="12" customHeight="1" thickBot="1" x14ac:dyDescent="0.25">
      <c r="A226" s="89"/>
      <c r="AF226" s="89"/>
      <c r="AG226" s="89"/>
      <c r="AH226" s="89"/>
      <c r="AI226" s="89"/>
      <c r="AJ226" s="89"/>
      <c r="AK226" s="89"/>
      <c r="AL226" s="89"/>
      <c r="AM226" s="136"/>
      <c r="AN226" s="606"/>
      <c r="AO226" s="609"/>
      <c r="AP226" s="277"/>
      <c r="AQ226" s="672"/>
      <c r="AR226" s="137"/>
      <c r="AS226" s="137" t="s">
        <v>18</v>
      </c>
      <c r="AT226" s="137"/>
      <c r="AU226" s="672"/>
      <c r="AV226" s="277"/>
      <c r="AW226" s="667"/>
      <c r="AX226" s="670"/>
      <c r="AY226" s="174"/>
      <c r="AZ226" s="174"/>
      <c r="BA226" s="136"/>
      <c r="BB226" s="606"/>
      <c r="BC226" s="609"/>
      <c r="BD226" s="277"/>
      <c r="BE226" s="672"/>
      <c r="BF226" s="137"/>
      <c r="BG226" s="137" t="s">
        <v>18</v>
      </c>
      <c r="BH226" s="137"/>
      <c r="BI226" s="672"/>
      <c r="BJ226" s="277"/>
      <c r="BK226" s="667"/>
      <c r="BL226" s="670"/>
    </row>
    <row r="227" spans="1:64" ht="12" customHeight="1" x14ac:dyDescent="0.2">
      <c r="A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</row>
    <row r="228" spans="1:64" ht="12" customHeight="1" thickBot="1" x14ac:dyDescent="0.25">
      <c r="A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</row>
    <row r="229" spans="1:64" ht="10.050000000000001" customHeight="1" x14ac:dyDescent="0.2">
      <c r="C229" s="573" t="s">
        <v>43</v>
      </c>
      <c r="D229" s="573"/>
      <c r="E229" s="573"/>
      <c r="F229" s="573"/>
      <c r="G229" s="573"/>
      <c r="H229" s="573"/>
      <c r="I229" s="573"/>
      <c r="J229" s="573"/>
      <c r="K229" s="573"/>
      <c r="L229" s="573"/>
      <c r="M229" s="573"/>
      <c r="N229" s="573"/>
      <c r="O229" s="573"/>
      <c r="P229" s="573"/>
      <c r="Q229" s="573"/>
      <c r="R229" s="573"/>
      <c r="S229" s="573"/>
      <c r="T229" s="573"/>
      <c r="U229" s="573"/>
      <c r="V229" s="573"/>
      <c r="W229" s="573"/>
      <c r="X229" s="573"/>
      <c r="Y229" s="573"/>
      <c r="Z229" s="573"/>
      <c r="AA229" s="573"/>
      <c r="AB229" s="573"/>
      <c r="AC229" s="573"/>
      <c r="AD229" s="573"/>
      <c r="AE229" s="573"/>
      <c r="AF229" s="573"/>
      <c r="AG229" s="573"/>
      <c r="AH229" s="111"/>
      <c r="AI229" s="111"/>
      <c r="AJ229" s="111"/>
      <c r="AK229" s="111"/>
      <c r="AL229" s="111"/>
      <c r="AM229" s="150"/>
      <c r="AN229" s="647" t="s">
        <v>50</v>
      </c>
      <c r="AO229" s="649" t="s">
        <v>173</v>
      </c>
      <c r="AP229" s="651" t="s">
        <v>149</v>
      </c>
      <c r="AQ229" s="653" t="s">
        <v>174</v>
      </c>
      <c r="AR229" s="651" t="s">
        <v>148</v>
      </c>
      <c r="AS229" s="651"/>
      <c r="AT229" s="651"/>
      <c r="AU229" s="653" t="s">
        <v>174</v>
      </c>
      <c r="AV229" s="651" t="s">
        <v>149</v>
      </c>
      <c r="AW229" s="649" t="s">
        <v>173</v>
      </c>
      <c r="AX229" s="489" t="s">
        <v>50</v>
      </c>
      <c r="BA229" s="138"/>
      <c r="BB229" s="655" t="s">
        <v>50</v>
      </c>
      <c r="BC229" s="657" t="s">
        <v>173</v>
      </c>
      <c r="BD229" s="659" t="s">
        <v>149</v>
      </c>
      <c r="BE229" s="661" t="s">
        <v>174</v>
      </c>
      <c r="BF229" s="659" t="s">
        <v>148</v>
      </c>
      <c r="BG229" s="659"/>
      <c r="BH229" s="659"/>
      <c r="BI229" s="661" t="s">
        <v>174</v>
      </c>
      <c r="BJ229" s="659" t="s">
        <v>149</v>
      </c>
      <c r="BK229" s="657" t="s">
        <v>173</v>
      </c>
      <c r="BL229" s="663" t="s">
        <v>50</v>
      </c>
    </row>
    <row r="230" spans="1:64" ht="10.050000000000001" customHeight="1" thickBot="1" x14ac:dyDescent="0.25">
      <c r="B230" s="91"/>
      <c r="C230" s="573"/>
      <c r="D230" s="573"/>
      <c r="E230" s="573"/>
      <c r="F230" s="573"/>
      <c r="G230" s="573"/>
      <c r="H230" s="573"/>
      <c r="I230" s="573"/>
      <c r="J230" s="573"/>
      <c r="K230" s="573"/>
      <c r="L230" s="573"/>
      <c r="M230" s="573"/>
      <c r="N230" s="573"/>
      <c r="O230" s="573"/>
      <c r="P230" s="573"/>
      <c r="Q230" s="573"/>
      <c r="R230" s="573"/>
      <c r="S230" s="573"/>
      <c r="T230" s="573"/>
      <c r="U230" s="573"/>
      <c r="V230" s="573"/>
      <c r="W230" s="573"/>
      <c r="X230" s="573"/>
      <c r="Y230" s="573"/>
      <c r="Z230" s="573"/>
      <c r="AA230" s="573"/>
      <c r="AB230" s="573"/>
      <c r="AC230" s="573"/>
      <c r="AD230" s="573"/>
      <c r="AE230" s="573"/>
      <c r="AF230" s="573"/>
      <c r="AG230" s="573"/>
      <c r="AH230" s="111"/>
      <c r="AI230" s="111"/>
      <c r="AJ230" s="111"/>
      <c r="AK230" s="111"/>
      <c r="AL230" s="111"/>
      <c r="AM230" s="151"/>
      <c r="AN230" s="648"/>
      <c r="AO230" s="650"/>
      <c r="AP230" s="652"/>
      <c r="AQ230" s="654"/>
      <c r="AR230" s="652"/>
      <c r="AS230" s="652"/>
      <c r="AT230" s="652"/>
      <c r="AU230" s="654"/>
      <c r="AV230" s="652"/>
      <c r="AW230" s="650"/>
      <c r="AX230" s="490"/>
      <c r="BA230" s="139"/>
      <c r="BB230" s="656"/>
      <c r="BC230" s="658"/>
      <c r="BD230" s="660"/>
      <c r="BE230" s="662"/>
      <c r="BF230" s="660"/>
      <c r="BG230" s="660"/>
      <c r="BH230" s="660"/>
      <c r="BI230" s="662"/>
      <c r="BJ230" s="660"/>
      <c r="BK230" s="658"/>
      <c r="BL230" s="664"/>
    </row>
    <row r="231" spans="1:64" ht="10.050000000000001" customHeight="1" thickBot="1" x14ac:dyDescent="0.25">
      <c r="B231" s="91"/>
      <c r="C231" s="573"/>
      <c r="D231" s="573"/>
      <c r="E231" s="573"/>
      <c r="F231" s="573"/>
      <c r="G231" s="573"/>
      <c r="H231" s="573"/>
      <c r="I231" s="573"/>
      <c r="J231" s="573"/>
      <c r="K231" s="573"/>
      <c r="L231" s="573"/>
      <c r="M231" s="573"/>
      <c r="N231" s="573"/>
      <c r="O231" s="573"/>
      <c r="P231" s="573"/>
      <c r="Q231" s="573"/>
      <c r="R231" s="573"/>
      <c r="S231" s="573"/>
      <c r="T231" s="573"/>
      <c r="U231" s="573"/>
      <c r="V231" s="573"/>
      <c r="W231" s="573"/>
      <c r="X231" s="573"/>
      <c r="Y231" s="573"/>
      <c r="Z231" s="573"/>
      <c r="AA231" s="573"/>
      <c r="AB231" s="573"/>
      <c r="AC231" s="573"/>
      <c r="AD231" s="573"/>
      <c r="AE231" s="573"/>
      <c r="AF231" s="573"/>
      <c r="AG231" s="573"/>
      <c r="AH231" s="111"/>
      <c r="AI231" s="111"/>
      <c r="AJ231" s="111"/>
      <c r="AK231" s="111"/>
      <c r="AL231" s="111"/>
      <c r="AM231" s="152"/>
      <c r="AN231" s="472" t="s">
        <v>163</v>
      </c>
      <c r="AO231" s="475">
        <v>2</v>
      </c>
      <c r="AP231" s="310" t="s">
        <v>468</v>
      </c>
      <c r="AQ231" s="478">
        <v>2</v>
      </c>
      <c r="AR231" s="176">
        <v>10</v>
      </c>
      <c r="AS231" s="176" t="s">
        <v>18</v>
      </c>
      <c r="AT231" s="176">
        <v>15</v>
      </c>
      <c r="AU231" s="478">
        <v>1</v>
      </c>
      <c r="AV231" s="318" t="s">
        <v>482</v>
      </c>
      <c r="AW231" s="480">
        <v>1</v>
      </c>
      <c r="AX231" s="709" t="s">
        <v>115</v>
      </c>
      <c r="BA231" s="140"/>
      <c r="BB231" s="678" t="s">
        <v>120</v>
      </c>
      <c r="BC231" s="681">
        <v>3</v>
      </c>
      <c r="BD231" s="290" t="s">
        <v>209</v>
      </c>
      <c r="BE231" s="684">
        <v>2</v>
      </c>
      <c r="BF231" s="178">
        <v>15</v>
      </c>
      <c r="BG231" s="178" t="s">
        <v>18</v>
      </c>
      <c r="BH231" s="178">
        <v>7</v>
      </c>
      <c r="BI231" s="684">
        <v>1</v>
      </c>
      <c r="BJ231" s="290" t="s">
        <v>205</v>
      </c>
      <c r="BK231" s="687">
        <v>0</v>
      </c>
      <c r="BL231" s="690" t="s">
        <v>170</v>
      </c>
    </row>
    <row r="232" spans="1:64" ht="10.050000000000001" customHeight="1" x14ac:dyDescent="0.15">
      <c r="B232" s="91"/>
      <c r="C232" s="559" t="s">
        <v>38</v>
      </c>
      <c r="D232" s="560"/>
      <c r="E232" s="625" t="s">
        <v>219</v>
      </c>
      <c r="F232" s="564"/>
      <c r="G232" s="564"/>
      <c r="H232" s="533"/>
      <c r="I232" s="570" t="s">
        <v>115</v>
      </c>
      <c r="J232" s="564"/>
      <c r="K232" s="564"/>
      <c r="L232" s="533"/>
      <c r="M232" s="568" t="s">
        <v>169</v>
      </c>
      <c r="N232" s="564"/>
      <c r="O232" s="564"/>
      <c r="P232" s="533"/>
      <c r="Q232" s="568" t="s">
        <v>220</v>
      </c>
      <c r="R232" s="564"/>
      <c r="S232" s="564"/>
      <c r="T232" s="533"/>
      <c r="U232" s="568" t="s">
        <v>168</v>
      </c>
      <c r="V232" s="564"/>
      <c r="W232" s="564"/>
      <c r="X232" s="551"/>
      <c r="Y232" s="543" t="s">
        <v>6</v>
      </c>
      <c r="Z232" s="544"/>
      <c r="AA232" s="544"/>
      <c r="AB232" s="545"/>
      <c r="AC232" s="75"/>
      <c r="AD232" s="546" t="s">
        <v>8</v>
      </c>
      <c r="AE232" s="547"/>
      <c r="AF232" s="548" t="s">
        <v>164</v>
      </c>
      <c r="AG232" s="549"/>
      <c r="AH232" s="550"/>
      <c r="AI232" s="10" t="s">
        <v>9</v>
      </c>
      <c r="AJ232" s="11"/>
      <c r="AK232" s="12"/>
      <c r="AL232" s="112"/>
      <c r="AM232" s="154"/>
      <c r="AN232" s="473"/>
      <c r="AO232" s="476"/>
      <c r="AP232" s="311" t="s">
        <v>476</v>
      </c>
      <c r="AQ232" s="470"/>
      <c r="AR232" s="334">
        <v>15</v>
      </c>
      <c r="AS232" s="334" t="s">
        <v>18</v>
      </c>
      <c r="AT232" s="334">
        <v>11</v>
      </c>
      <c r="AU232" s="470"/>
      <c r="AV232" s="316" t="s">
        <v>484</v>
      </c>
      <c r="AW232" s="481"/>
      <c r="AX232" s="483"/>
      <c r="BA232" s="142"/>
      <c r="BB232" s="679"/>
      <c r="BC232" s="682"/>
      <c r="BD232" s="291" t="s">
        <v>519</v>
      </c>
      <c r="BE232" s="685"/>
      <c r="BF232" s="309">
        <v>13</v>
      </c>
      <c r="BG232" s="309" t="s">
        <v>18</v>
      </c>
      <c r="BH232" s="309">
        <v>15</v>
      </c>
      <c r="BI232" s="685"/>
      <c r="BJ232" s="291" t="s">
        <v>527</v>
      </c>
      <c r="BK232" s="688"/>
      <c r="BL232" s="691"/>
    </row>
    <row r="233" spans="1:64" ht="10.050000000000001" customHeight="1" thickBot="1" x14ac:dyDescent="0.2">
      <c r="B233" s="91"/>
      <c r="C233" s="561"/>
      <c r="D233" s="562"/>
      <c r="E233" s="565"/>
      <c r="F233" s="566"/>
      <c r="G233" s="566"/>
      <c r="H233" s="567"/>
      <c r="I233" s="569"/>
      <c r="J233" s="566"/>
      <c r="K233" s="566"/>
      <c r="L233" s="567"/>
      <c r="M233" s="569"/>
      <c r="N233" s="566"/>
      <c r="O233" s="566"/>
      <c r="P233" s="567"/>
      <c r="Q233" s="569"/>
      <c r="R233" s="566"/>
      <c r="S233" s="566"/>
      <c r="T233" s="567"/>
      <c r="U233" s="569"/>
      <c r="V233" s="566"/>
      <c r="W233" s="566"/>
      <c r="X233" s="571"/>
      <c r="Y233" s="534" t="s">
        <v>7</v>
      </c>
      <c r="Z233" s="535"/>
      <c r="AA233" s="535"/>
      <c r="AB233" s="536"/>
      <c r="AC233" s="75"/>
      <c r="AD233" s="7" t="s">
        <v>10</v>
      </c>
      <c r="AE233" s="3" t="s">
        <v>11</v>
      </c>
      <c r="AF233" s="7" t="s">
        <v>5</v>
      </c>
      <c r="AG233" s="3" t="s">
        <v>12</v>
      </c>
      <c r="AH233" s="4" t="s">
        <v>13</v>
      </c>
      <c r="AI233" s="3" t="s">
        <v>5</v>
      </c>
      <c r="AJ233" s="3" t="s">
        <v>12</v>
      </c>
      <c r="AK233" s="4" t="s">
        <v>13</v>
      </c>
      <c r="AL233" s="112"/>
      <c r="AM233" s="485" t="s">
        <v>52</v>
      </c>
      <c r="AN233" s="473"/>
      <c r="AO233" s="476"/>
      <c r="AP233" s="312"/>
      <c r="AQ233" s="479"/>
      <c r="AR233" s="308">
        <v>15</v>
      </c>
      <c r="AS233" s="308" t="s">
        <v>18</v>
      </c>
      <c r="AT233" s="308">
        <v>14</v>
      </c>
      <c r="AU233" s="479"/>
      <c r="AV233" s="312"/>
      <c r="AW233" s="481"/>
      <c r="AX233" s="483"/>
      <c r="BA233" s="693" t="s">
        <v>53</v>
      </c>
      <c r="BB233" s="679"/>
      <c r="BC233" s="682"/>
      <c r="BD233" s="292"/>
      <c r="BE233" s="686"/>
      <c r="BF233" s="229">
        <v>15</v>
      </c>
      <c r="BG233" s="229" t="s">
        <v>18</v>
      </c>
      <c r="BH233" s="229">
        <v>7</v>
      </c>
      <c r="BI233" s="686"/>
      <c r="BJ233" s="292"/>
      <c r="BK233" s="688"/>
      <c r="BL233" s="691"/>
    </row>
    <row r="234" spans="1:64" ht="10.050000000000001" customHeight="1" x14ac:dyDescent="0.15">
      <c r="B234" s="91"/>
      <c r="C234" s="552" t="s">
        <v>133</v>
      </c>
      <c r="D234" s="553"/>
      <c r="E234" s="554"/>
      <c r="F234" s="555"/>
      <c r="G234" s="555"/>
      <c r="H234" s="556"/>
      <c r="I234" s="55">
        <v>2</v>
      </c>
      <c r="J234" s="56" t="str">
        <f>IF(I234="","","-")</f>
        <v>-</v>
      </c>
      <c r="K234" s="57">
        <v>1</v>
      </c>
      <c r="L234" s="533" t="str">
        <f>IF(I234&lt;&gt;"",IF(I234&gt;K234,IF(I235&gt;K235,"○",IF(I236&gt;K236,"○","×")),IF(I235&gt;K235,IF(I236&gt;K236,"○","×"),"×")),"")</f>
        <v>○</v>
      </c>
      <c r="M234" s="55">
        <v>1</v>
      </c>
      <c r="N234" s="58" t="str">
        <f t="shared" ref="N234:N239" si="22">IF(M234="","","-")</f>
        <v>-</v>
      </c>
      <c r="O234" s="59">
        <v>2</v>
      </c>
      <c r="P234" s="533" t="str">
        <f>IF(M234&lt;&gt;"",IF(M234&gt;O234,IF(M235&gt;O235,"○",IF(M236&gt;O236,"○","×")),IF(M235&gt;O235,IF(M236&gt;O236,"○","×"),"×")),"")</f>
        <v>×</v>
      </c>
      <c r="Q234" s="55">
        <v>2</v>
      </c>
      <c r="R234" s="58" t="str">
        <f t="shared" ref="R234:R242" si="23">IF(Q234="","","-")</f>
        <v>-</v>
      </c>
      <c r="S234" s="59">
        <v>1</v>
      </c>
      <c r="T234" s="533" t="str">
        <f>IF(Q234&lt;&gt;"",IF(Q234&gt;S234,IF(Q235&gt;S235,"○",IF(Q236&gt;S236,"○","×")),IF(Q235&gt;S235,IF(Q236&gt;S236,"○","×"),"×")),"")</f>
        <v>○</v>
      </c>
      <c r="U234" s="55">
        <v>0</v>
      </c>
      <c r="V234" s="58" t="str">
        <f t="shared" ref="V234:V245" si="24">IF(U234="","","-")</f>
        <v>-</v>
      </c>
      <c r="W234" s="59">
        <v>2</v>
      </c>
      <c r="X234" s="551" t="str">
        <f>IF(U234&lt;&gt;"",IF(U234&gt;W234,IF(U235&gt;W235,"○",IF(U236&gt;W236,"○","×")),IF(U235&gt;W235,IF(U236&gt;W236,"○","×"),"×")),"")</f>
        <v>×</v>
      </c>
      <c r="Y234" s="540" t="s">
        <v>277</v>
      </c>
      <c r="Z234" s="541"/>
      <c r="AA234" s="541"/>
      <c r="AB234" s="542"/>
      <c r="AC234" s="75"/>
      <c r="AD234" s="15"/>
      <c r="AE234" s="16"/>
      <c r="AF234" s="76"/>
      <c r="AG234" s="77"/>
      <c r="AH234" s="18"/>
      <c r="AI234" s="16"/>
      <c r="AJ234" s="16"/>
      <c r="AK234" s="18"/>
      <c r="AL234" s="110"/>
      <c r="AM234" s="485"/>
      <c r="AN234" s="473"/>
      <c r="AO234" s="476"/>
      <c r="AP234" s="313" t="s">
        <v>472</v>
      </c>
      <c r="AQ234" s="469">
        <v>1</v>
      </c>
      <c r="AR234" s="335">
        <v>15</v>
      </c>
      <c r="AS234" s="335" t="s">
        <v>18</v>
      </c>
      <c r="AT234" s="335">
        <v>13</v>
      </c>
      <c r="AU234" s="469">
        <v>2</v>
      </c>
      <c r="AV234" s="323" t="s">
        <v>486</v>
      </c>
      <c r="AW234" s="481"/>
      <c r="AX234" s="483"/>
      <c r="BA234" s="693"/>
      <c r="BB234" s="679"/>
      <c r="BC234" s="682"/>
      <c r="BD234" s="293" t="s">
        <v>521</v>
      </c>
      <c r="BE234" s="694">
        <v>2</v>
      </c>
      <c r="BF234" s="336">
        <v>15</v>
      </c>
      <c r="BG234" s="336" t="s">
        <v>18</v>
      </c>
      <c r="BH234" s="336">
        <v>12</v>
      </c>
      <c r="BI234" s="694">
        <v>0</v>
      </c>
      <c r="BJ234" s="301" t="s">
        <v>531</v>
      </c>
      <c r="BK234" s="688"/>
      <c r="BL234" s="691"/>
    </row>
    <row r="235" spans="1:64" ht="10.050000000000001" customHeight="1" x14ac:dyDescent="0.15">
      <c r="B235" s="91"/>
      <c r="C235" s="491"/>
      <c r="D235" s="492"/>
      <c r="E235" s="557"/>
      <c r="F235" s="505"/>
      <c r="G235" s="505"/>
      <c r="H235" s="506"/>
      <c r="I235" s="55">
        <v>1</v>
      </c>
      <c r="J235" s="56" t="str">
        <f>IF(I235="","","-")</f>
        <v>-</v>
      </c>
      <c r="K235" s="61">
        <v>2</v>
      </c>
      <c r="L235" s="518"/>
      <c r="M235" s="55">
        <v>0</v>
      </c>
      <c r="N235" s="56" t="str">
        <f t="shared" si="22"/>
        <v>-</v>
      </c>
      <c r="O235" s="57">
        <v>2</v>
      </c>
      <c r="P235" s="518"/>
      <c r="Q235" s="55">
        <v>0</v>
      </c>
      <c r="R235" s="56" t="str">
        <f t="shared" si="23"/>
        <v>-</v>
      </c>
      <c r="S235" s="57">
        <v>2</v>
      </c>
      <c r="T235" s="518"/>
      <c r="U235" s="55">
        <v>0</v>
      </c>
      <c r="V235" s="56" t="str">
        <f t="shared" si="24"/>
        <v>-</v>
      </c>
      <c r="W235" s="57">
        <v>2</v>
      </c>
      <c r="X235" s="521"/>
      <c r="Y235" s="525"/>
      <c r="Z235" s="526"/>
      <c r="AA235" s="526"/>
      <c r="AB235" s="527"/>
      <c r="AC235" s="75"/>
      <c r="AD235" s="15">
        <f>COUNTIF(E234:X236,"○")</f>
        <v>2</v>
      </c>
      <c r="AE235" s="16">
        <f>COUNTIF(E234:X236,"×")</f>
        <v>2</v>
      </c>
      <c r="AF235" s="76">
        <f>(IF((E234&gt;G234),1,0))+(IF((E235&gt;G235),1,0))+(IF((E236&gt;G236),1,0))+(IF((I234&gt;K234),1,0))+(IF((I235&gt;K235),1,0))+(IF((I236&gt;K236),1,0))+(IF((M234&gt;O234),1,0))+(IF((M235&gt;O235),1,0))+(IF((M236&gt;O236),1,0))+(IF((Q234&gt;S234),1,0))+(IF((Q235&gt;S235),1,0))+(IF((Q236&gt;S236),1,0))+(IF((U234&gt;W234),1,0))+(IF((U235&gt;W235),1,0))+(IF((U236&gt;W236),1,0))</f>
        <v>4</v>
      </c>
      <c r="AG235" s="77">
        <f>(IF((E234&lt;G234),1,0))+(IF((E235&lt;G235),1,0))+(IF((E236&lt;G236),1,0))+(IF((I234&lt;K234),1,0))+(IF((I235&lt;K235),1,0))+(IF((I236&lt;K236),1,0))+(IF((M234&lt;O234),1,0))+(IF((M235&lt;O235),1,0))+(IF((M236&lt;O236),1,0))+(IF((Q234&lt;S234),1,0))+(IF((Q235&lt;S235),1,0))+(IF((Q236&lt;S236),1,0))+(IF((U234&lt;W234),1,0))+(IF((U235&lt;W235),1,0))+(IF((U236&lt;W236),1,0))</f>
        <v>8</v>
      </c>
      <c r="AH235" s="78">
        <f>AF235-AG235</f>
        <v>-4</v>
      </c>
      <c r="AI235" s="16">
        <f>SUM(E234:E236,I234:I236,M234:M236,Q234:Q236,U234:U236)</f>
        <v>10</v>
      </c>
      <c r="AJ235" s="16">
        <f>SUM(G234:G236,K234:K236,O234:O236,S234:S236,W234:W236)</f>
        <v>19</v>
      </c>
      <c r="AK235" s="18">
        <f>AI235-AJ235</f>
        <v>-9</v>
      </c>
      <c r="AL235" s="110"/>
      <c r="AM235" s="158" t="s">
        <v>150</v>
      </c>
      <c r="AN235" s="473"/>
      <c r="AO235" s="476"/>
      <c r="AP235" s="314" t="s">
        <v>470</v>
      </c>
      <c r="AQ235" s="470"/>
      <c r="AR235" s="334">
        <v>12</v>
      </c>
      <c r="AS235" s="334" t="s">
        <v>18</v>
      </c>
      <c r="AT235" s="334">
        <v>15</v>
      </c>
      <c r="AU235" s="470"/>
      <c r="AV235" s="324" t="s">
        <v>488</v>
      </c>
      <c r="AW235" s="481"/>
      <c r="AX235" s="483"/>
      <c r="BA235" s="146" t="s">
        <v>150</v>
      </c>
      <c r="BB235" s="679"/>
      <c r="BC235" s="682"/>
      <c r="BD235" s="294" t="s">
        <v>523</v>
      </c>
      <c r="BE235" s="685"/>
      <c r="BF235" s="309">
        <v>15</v>
      </c>
      <c r="BG235" s="309" t="s">
        <v>18</v>
      </c>
      <c r="BH235" s="309">
        <v>11</v>
      </c>
      <c r="BI235" s="685"/>
      <c r="BJ235" s="302" t="s">
        <v>529</v>
      </c>
      <c r="BK235" s="688"/>
      <c r="BL235" s="691"/>
    </row>
    <row r="236" spans="1:64" ht="10.050000000000001" customHeight="1" x14ac:dyDescent="0.15">
      <c r="B236" s="91"/>
      <c r="C236" s="491"/>
      <c r="D236" s="492"/>
      <c r="E236" s="558"/>
      <c r="F236" s="515"/>
      <c r="G236" s="515"/>
      <c r="H236" s="516"/>
      <c r="I236" s="62">
        <v>2</v>
      </c>
      <c r="J236" s="56" t="str">
        <f>IF(I236="","","-")</f>
        <v>-</v>
      </c>
      <c r="K236" s="63">
        <v>1</v>
      </c>
      <c r="L236" s="519"/>
      <c r="M236" s="62">
        <v>0</v>
      </c>
      <c r="N236" s="64" t="str">
        <f t="shared" si="22"/>
        <v>-</v>
      </c>
      <c r="O236" s="63">
        <v>2</v>
      </c>
      <c r="P236" s="518"/>
      <c r="Q236" s="55">
        <v>2</v>
      </c>
      <c r="R236" s="56" t="str">
        <f t="shared" si="23"/>
        <v>-</v>
      </c>
      <c r="S236" s="57">
        <v>0</v>
      </c>
      <c r="T236" s="518"/>
      <c r="U236" s="55">
        <v>0</v>
      </c>
      <c r="V236" s="56" t="str">
        <f t="shared" si="24"/>
        <v>-</v>
      </c>
      <c r="W236" s="57">
        <v>2</v>
      </c>
      <c r="X236" s="521"/>
      <c r="Y236" s="24">
        <f>AD235</f>
        <v>2</v>
      </c>
      <c r="Z236" s="25" t="s">
        <v>14</v>
      </c>
      <c r="AA236" s="25">
        <f>AE235</f>
        <v>2</v>
      </c>
      <c r="AB236" s="26" t="s">
        <v>11</v>
      </c>
      <c r="AC236" s="75"/>
      <c r="AD236" s="15"/>
      <c r="AE236" s="16"/>
      <c r="AF236" s="76"/>
      <c r="AG236" s="77"/>
      <c r="AH236" s="18"/>
      <c r="AI236" s="16"/>
      <c r="AJ236" s="16"/>
      <c r="AK236" s="18"/>
      <c r="AL236" s="113"/>
      <c r="AM236" s="485">
        <v>1</v>
      </c>
      <c r="AN236" s="473"/>
      <c r="AO236" s="476"/>
      <c r="AP236" s="315"/>
      <c r="AQ236" s="479"/>
      <c r="AR236" s="308">
        <v>10</v>
      </c>
      <c r="AS236" s="308" t="s">
        <v>18</v>
      </c>
      <c r="AT236" s="308">
        <v>15</v>
      </c>
      <c r="AU236" s="479"/>
      <c r="AV236" s="325"/>
      <c r="AW236" s="481"/>
      <c r="AX236" s="483"/>
      <c r="BA236" s="693">
        <v>1</v>
      </c>
      <c r="BB236" s="679"/>
      <c r="BC236" s="682"/>
      <c r="BD236" s="295"/>
      <c r="BE236" s="686"/>
      <c r="BF236" s="229"/>
      <c r="BG236" s="229" t="s">
        <v>18</v>
      </c>
      <c r="BH236" s="229"/>
      <c r="BI236" s="686"/>
      <c r="BJ236" s="303"/>
      <c r="BK236" s="688"/>
      <c r="BL236" s="691"/>
    </row>
    <row r="237" spans="1:64" ht="10.050000000000001" customHeight="1" x14ac:dyDescent="0.15">
      <c r="B237" s="91"/>
      <c r="C237" s="510" t="s">
        <v>116</v>
      </c>
      <c r="D237" s="511"/>
      <c r="E237" s="65">
        <f>IF(K234="","",K234)</f>
        <v>1</v>
      </c>
      <c r="F237" s="56" t="str">
        <f t="shared" ref="F237:F248" si="25">IF(E237="","","-")</f>
        <v>-</v>
      </c>
      <c r="G237" s="1">
        <f>IF(I234="","",I234)</f>
        <v>2</v>
      </c>
      <c r="H237" s="498" t="str">
        <f>IF(L234="","",IF(L234="○","×",IF(L234="×","○")))</f>
        <v>×</v>
      </c>
      <c r="I237" s="501"/>
      <c r="J237" s="502"/>
      <c r="K237" s="502"/>
      <c r="L237" s="503"/>
      <c r="M237" s="55">
        <v>1</v>
      </c>
      <c r="N237" s="56" t="str">
        <f t="shared" si="22"/>
        <v>-</v>
      </c>
      <c r="O237" s="57">
        <v>2</v>
      </c>
      <c r="P237" s="517" t="str">
        <f>IF(M237&lt;&gt;"",IF(M237&gt;O237,IF(M238&gt;O238,"○",IF(M239&gt;O239,"○","×")),IF(M238&gt;O238,IF(M239&gt;O239,"○","×"),"×")),"")</f>
        <v>×</v>
      </c>
      <c r="Q237" s="79">
        <v>1</v>
      </c>
      <c r="R237" s="68" t="str">
        <f t="shared" si="23"/>
        <v>-</v>
      </c>
      <c r="S237" s="80">
        <v>2</v>
      </c>
      <c r="T237" s="517" t="str">
        <f>IF(Q237&lt;&gt;"",IF(Q237&gt;S237,IF(Q238&gt;S238,"○",IF(Q239&gt;S239,"○","×")),IF(Q238&gt;S238,IF(Q239&gt;S239,"○","×"),"×")),"")</f>
        <v>×</v>
      </c>
      <c r="U237" s="79">
        <v>0</v>
      </c>
      <c r="V237" s="68" t="str">
        <f t="shared" si="24"/>
        <v>-</v>
      </c>
      <c r="W237" s="80">
        <v>2</v>
      </c>
      <c r="X237" s="520" t="str">
        <f>IF(U237&lt;&gt;"",IF(U237&gt;W237,IF(U238&gt;W238,"○",IF(U239&gt;W239,"○","×")),IF(U238&gt;W238,IF(U239&gt;W239,"○","×"),"×")),"")</f>
        <v>×</v>
      </c>
      <c r="Y237" s="522" t="s">
        <v>280</v>
      </c>
      <c r="Z237" s="523"/>
      <c r="AA237" s="523"/>
      <c r="AB237" s="524"/>
      <c r="AC237" s="75"/>
      <c r="AD237" s="32"/>
      <c r="AE237" s="33"/>
      <c r="AF237" s="81"/>
      <c r="AG237" s="82"/>
      <c r="AH237" s="34"/>
      <c r="AI237" s="33"/>
      <c r="AJ237" s="33"/>
      <c r="AK237" s="34"/>
      <c r="AL237" s="110"/>
      <c r="AM237" s="485"/>
      <c r="AN237" s="473"/>
      <c r="AO237" s="476"/>
      <c r="AP237" s="316" t="s">
        <v>474</v>
      </c>
      <c r="AQ237" s="469">
        <v>2</v>
      </c>
      <c r="AR237" s="334">
        <v>11</v>
      </c>
      <c r="AS237" s="334" t="s">
        <v>18</v>
      </c>
      <c r="AT237" s="334">
        <v>15</v>
      </c>
      <c r="AU237" s="469">
        <v>1</v>
      </c>
      <c r="AV237" s="316" t="s">
        <v>480</v>
      </c>
      <c r="AW237" s="481"/>
      <c r="AX237" s="483"/>
      <c r="BA237" s="693"/>
      <c r="BB237" s="679"/>
      <c r="BC237" s="682"/>
      <c r="BD237" s="291" t="s">
        <v>519</v>
      </c>
      <c r="BE237" s="694">
        <v>2</v>
      </c>
      <c r="BF237" s="309">
        <v>12</v>
      </c>
      <c r="BG237" s="309" t="s">
        <v>18</v>
      </c>
      <c r="BH237" s="309">
        <v>15</v>
      </c>
      <c r="BI237" s="694">
        <v>1</v>
      </c>
      <c r="BJ237" s="291" t="s">
        <v>525</v>
      </c>
      <c r="BK237" s="688"/>
      <c r="BL237" s="691"/>
    </row>
    <row r="238" spans="1:64" ht="10.050000000000001" customHeight="1" x14ac:dyDescent="0.15">
      <c r="B238" s="91"/>
      <c r="C238" s="491"/>
      <c r="D238" s="492"/>
      <c r="E238" s="65">
        <f>IF(K235="","",K235)</f>
        <v>2</v>
      </c>
      <c r="F238" s="56" t="str">
        <f t="shared" si="25"/>
        <v>-</v>
      </c>
      <c r="G238" s="1">
        <f>IF(I235="","",I235)</f>
        <v>1</v>
      </c>
      <c r="H238" s="499" t="str">
        <f>IF(J235="","",J235)</f>
        <v>-</v>
      </c>
      <c r="I238" s="504"/>
      <c r="J238" s="505"/>
      <c r="K238" s="505"/>
      <c r="L238" s="506"/>
      <c r="M238" s="55">
        <v>2</v>
      </c>
      <c r="N238" s="56" t="str">
        <f t="shared" si="22"/>
        <v>-</v>
      </c>
      <c r="O238" s="57">
        <v>1</v>
      </c>
      <c r="P238" s="518"/>
      <c r="Q238" s="55">
        <v>0</v>
      </c>
      <c r="R238" s="56" t="str">
        <f t="shared" si="23"/>
        <v>-</v>
      </c>
      <c r="S238" s="57">
        <v>2</v>
      </c>
      <c r="T238" s="518"/>
      <c r="U238" s="55">
        <v>0</v>
      </c>
      <c r="V238" s="56" t="str">
        <f t="shared" si="24"/>
        <v>-</v>
      </c>
      <c r="W238" s="57">
        <v>2</v>
      </c>
      <c r="X238" s="521"/>
      <c r="Y238" s="525"/>
      <c r="Z238" s="526"/>
      <c r="AA238" s="526"/>
      <c r="AB238" s="527"/>
      <c r="AC238" s="75"/>
      <c r="AD238" s="15">
        <f>COUNTIF(E237:X239,"○")</f>
        <v>0</v>
      </c>
      <c r="AE238" s="16">
        <f>COUNTIF(E237:X239,"×")</f>
        <v>4</v>
      </c>
      <c r="AF238" s="76">
        <f>(IF((E237&gt;G237),1,0))+(IF((E238&gt;G238),1,0))+(IF((E239&gt;G239),1,0))+(IF((I237&gt;K237),1,0))+(IF((I238&gt;K238),1,0))+(IF((I239&gt;K239),1,0))+(IF((M237&gt;O237),1,0))+(IF((M238&gt;O238),1,0))+(IF((M239&gt;O239),1,0))+(IF((Q237&gt;S237),1,0))+(IF((Q238&gt;S238),1,0))+(IF((Q239&gt;S239),1,0))+(IF((U237&gt;W237),1,0))+(IF((U238&gt;W238),1,0))+(IF((U239&gt;W239),1,0))</f>
        <v>2</v>
      </c>
      <c r="AG238" s="77">
        <f>(IF((E237&lt;G237),1,0))+(IF((E238&lt;G238),1,0))+(IF((E239&lt;G239),1,0))+(IF((I237&lt;K237),1,0))+(IF((I238&lt;K238),1,0))+(IF((I239&lt;K239),1,0))+(IF((M237&lt;O237),1,0))+(IF((M238&lt;O238),1,0))+(IF((M239&lt;O239),1,0))+(IF((Q237&lt;S237),1,0))+(IF((Q238&lt;S238),1,0))+(IF((Q239&lt;S239),1,0))+(IF((U237&lt;W237),1,0))+(IF((U238&lt;W238),1,0))+(IF((U239&lt;W239),1,0))</f>
        <v>10</v>
      </c>
      <c r="AH238" s="78">
        <f>AF238-AG238</f>
        <v>-8</v>
      </c>
      <c r="AI238" s="16">
        <f>SUM(E237:E239,I237:I239,M237:M239,Q237:Q239,U237:U239)</f>
        <v>9</v>
      </c>
      <c r="AJ238" s="16">
        <f>SUM(G237:G239,K237:K239,O237:O239,S237:S239,W237:W239)</f>
        <v>22</v>
      </c>
      <c r="AK238" s="18">
        <f>AI238-AJ238</f>
        <v>-13</v>
      </c>
      <c r="AL238" s="110"/>
      <c r="AM238" s="159"/>
      <c r="AN238" s="473"/>
      <c r="AO238" s="476"/>
      <c r="AP238" s="311" t="s">
        <v>476</v>
      </c>
      <c r="AQ238" s="470"/>
      <c r="AR238" s="334">
        <v>15</v>
      </c>
      <c r="AS238" s="334" t="s">
        <v>18</v>
      </c>
      <c r="AT238" s="334">
        <v>7</v>
      </c>
      <c r="AU238" s="470"/>
      <c r="AV238" s="311" t="s">
        <v>557</v>
      </c>
      <c r="AW238" s="481"/>
      <c r="AX238" s="483"/>
      <c r="BA238" s="147"/>
      <c r="BB238" s="679"/>
      <c r="BC238" s="682"/>
      <c r="BD238" s="296" t="s">
        <v>558</v>
      </c>
      <c r="BE238" s="685"/>
      <c r="BF238" s="309">
        <v>15</v>
      </c>
      <c r="BG238" s="309" t="s">
        <v>18</v>
      </c>
      <c r="BH238" s="309">
        <v>14</v>
      </c>
      <c r="BI238" s="685"/>
      <c r="BJ238" s="296" t="s">
        <v>210</v>
      </c>
      <c r="BK238" s="688"/>
      <c r="BL238" s="691"/>
    </row>
    <row r="239" spans="1:64" ht="10.050000000000001" customHeight="1" thickBot="1" x14ac:dyDescent="0.2">
      <c r="B239" s="91"/>
      <c r="C239" s="512"/>
      <c r="D239" s="513"/>
      <c r="E239" s="66">
        <f>IF(K236="","",K236)</f>
        <v>1</v>
      </c>
      <c r="F239" s="56" t="str">
        <f t="shared" si="25"/>
        <v>-</v>
      </c>
      <c r="G239" s="67">
        <f>IF(I236="","",I236)</f>
        <v>2</v>
      </c>
      <c r="H239" s="572" t="str">
        <f>IF(J236="","",J236)</f>
        <v>-</v>
      </c>
      <c r="I239" s="514"/>
      <c r="J239" s="515"/>
      <c r="K239" s="515"/>
      <c r="L239" s="516"/>
      <c r="M239" s="62">
        <v>0</v>
      </c>
      <c r="N239" s="56" t="str">
        <f t="shared" si="22"/>
        <v>-</v>
      </c>
      <c r="O239" s="63">
        <v>2</v>
      </c>
      <c r="P239" s="519"/>
      <c r="Q239" s="62">
        <v>1</v>
      </c>
      <c r="R239" s="64" t="str">
        <f t="shared" si="23"/>
        <v>-</v>
      </c>
      <c r="S239" s="63">
        <v>2</v>
      </c>
      <c r="T239" s="519"/>
      <c r="U239" s="62">
        <v>0</v>
      </c>
      <c r="V239" s="64" t="str">
        <f t="shared" si="24"/>
        <v>-</v>
      </c>
      <c r="W239" s="63">
        <v>2</v>
      </c>
      <c r="X239" s="521"/>
      <c r="Y239" s="24">
        <f>AD238</f>
        <v>0</v>
      </c>
      <c r="Z239" s="25" t="s">
        <v>14</v>
      </c>
      <c r="AA239" s="25">
        <f>AE238</f>
        <v>4</v>
      </c>
      <c r="AB239" s="26" t="s">
        <v>11</v>
      </c>
      <c r="AC239" s="75"/>
      <c r="AD239" s="37"/>
      <c r="AE239" s="38"/>
      <c r="AF239" s="83"/>
      <c r="AG239" s="84"/>
      <c r="AH239" s="42"/>
      <c r="AI239" s="38"/>
      <c r="AJ239" s="38"/>
      <c r="AK239" s="42"/>
      <c r="AL239" s="113"/>
      <c r="AM239" s="160"/>
      <c r="AN239" s="474"/>
      <c r="AO239" s="477"/>
      <c r="AP239" s="317"/>
      <c r="AQ239" s="471"/>
      <c r="AR239" s="177">
        <v>15</v>
      </c>
      <c r="AS239" s="177" t="s">
        <v>18</v>
      </c>
      <c r="AT239" s="177">
        <v>12</v>
      </c>
      <c r="AU239" s="471"/>
      <c r="AV239" s="317"/>
      <c r="AW239" s="482"/>
      <c r="AX239" s="484"/>
      <c r="BA239" s="148"/>
      <c r="BB239" s="680"/>
      <c r="BC239" s="683"/>
      <c r="BD239" s="297"/>
      <c r="BE239" s="695"/>
      <c r="BF239" s="179">
        <v>15</v>
      </c>
      <c r="BG239" s="179" t="s">
        <v>18</v>
      </c>
      <c r="BH239" s="179">
        <v>11</v>
      </c>
      <c r="BI239" s="695"/>
      <c r="BJ239" s="297"/>
      <c r="BK239" s="689"/>
      <c r="BL239" s="692"/>
    </row>
    <row r="240" spans="1:64" ht="10.050000000000001" customHeight="1" x14ac:dyDescent="0.15">
      <c r="B240" s="91"/>
      <c r="C240" s="510" t="s">
        <v>111</v>
      </c>
      <c r="D240" s="511"/>
      <c r="E240" s="65">
        <f>IF(O234="","",O234)</f>
        <v>2</v>
      </c>
      <c r="F240" s="68" t="str">
        <f t="shared" si="25"/>
        <v>-</v>
      </c>
      <c r="G240" s="1">
        <f>IF(M234="","",M234)</f>
        <v>1</v>
      </c>
      <c r="H240" s="498" t="str">
        <f>IF(P234="","",IF(P234="○","×",IF(P234="×","○")))</f>
        <v>○</v>
      </c>
      <c r="I240" s="69">
        <f>IF(O237="","",O237)</f>
        <v>2</v>
      </c>
      <c r="J240" s="56" t="str">
        <f t="shared" ref="J240:J248" si="26">IF(I240="","","-")</f>
        <v>-</v>
      </c>
      <c r="K240" s="1">
        <f>IF(M237="","",M237)</f>
        <v>1</v>
      </c>
      <c r="L240" s="498" t="str">
        <f>IF(P237="","",IF(P237="○","×",IF(P237="×","○")))</f>
        <v>○</v>
      </c>
      <c r="M240" s="501"/>
      <c r="N240" s="502"/>
      <c r="O240" s="502"/>
      <c r="P240" s="503"/>
      <c r="Q240" s="55">
        <v>2</v>
      </c>
      <c r="R240" s="56" t="str">
        <f t="shared" si="23"/>
        <v>-</v>
      </c>
      <c r="S240" s="57">
        <v>0</v>
      </c>
      <c r="T240" s="518" t="str">
        <f>IF(Q240&lt;&gt;"",IF(Q240&gt;S240,IF(Q241&gt;S241,"○",IF(Q242&gt;S242,"○","×")),IF(Q241&gt;S241,IF(Q242&gt;S242,"○","×"),"×")),"")</f>
        <v>○</v>
      </c>
      <c r="U240" s="55">
        <v>0</v>
      </c>
      <c r="V240" s="56" t="str">
        <f t="shared" si="24"/>
        <v>-</v>
      </c>
      <c r="W240" s="57">
        <v>2</v>
      </c>
      <c r="X240" s="520" t="str">
        <f>IF(U240&lt;&gt;"",IF(U240&gt;W240,IF(U241&gt;W241,"○",IF(U242&gt;W242,"○","×")),IF(U241&gt;W241,IF(U242&gt;W242,"○","×"),"×")),"")</f>
        <v>×</v>
      </c>
      <c r="Y240" s="522" t="s">
        <v>275</v>
      </c>
      <c r="Z240" s="523"/>
      <c r="AA240" s="523"/>
      <c r="AB240" s="524"/>
      <c r="AC240" s="75"/>
      <c r="AD240" s="15"/>
      <c r="AE240" s="16"/>
      <c r="AF240" s="76"/>
      <c r="AG240" s="77"/>
      <c r="AH240" s="18"/>
      <c r="AI240" s="16"/>
      <c r="AJ240" s="16"/>
      <c r="AK240" s="18"/>
      <c r="AL240" s="110"/>
      <c r="AM240" s="152"/>
      <c r="AN240" s="472" t="s">
        <v>169</v>
      </c>
      <c r="AO240" s="475">
        <v>2</v>
      </c>
      <c r="AP240" s="318" t="s">
        <v>491</v>
      </c>
      <c r="AQ240" s="478">
        <v>2</v>
      </c>
      <c r="AR240" s="176">
        <v>15</v>
      </c>
      <c r="AS240" s="176" t="s">
        <v>18</v>
      </c>
      <c r="AT240" s="176">
        <v>9</v>
      </c>
      <c r="AU240" s="478">
        <v>0</v>
      </c>
      <c r="AV240" s="310" t="s">
        <v>507</v>
      </c>
      <c r="AW240" s="480">
        <v>1</v>
      </c>
      <c r="AX240" s="466" t="s">
        <v>563</v>
      </c>
      <c r="BA240" s="140"/>
      <c r="BB240" s="678" t="s">
        <v>126</v>
      </c>
      <c r="BC240" s="681">
        <v>3</v>
      </c>
      <c r="BD240" s="298" t="s">
        <v>535</v>
      </c>
      <c r="BE240" s="684">
        <v>2</v>
      </c>
      <c r="BF240" s="178">
        <v>15</v>
      </c>
      <c r="BG240" s="178" t="s">
        <v>18</v>
      </c>
      <c r="BH240" s="178">
        <v>5</v>
      </c>
      <c r="BI240" s="684">
        <v>0</v>
      </c>
      <c r="BJ240" s="298" t="s">
        <v>212</v>
      </c>
      <c r="BK240" s="687">
        <v>0</v>
      </c>
      <c r="BL240" s="690" t="s">
        <v>172</v>
      </c>
    </row>
    <row r="241" spans="2:64" ht="10.050000000000001" customHeight="1" x14ac:dyDescent="0.15">
      <c r="B241" s="91"/>
      <c r="C241" s="491"/>
      <c r="D241" s="492"/>
      <c r="E241" s="65">
        <f>IF(O235="","",O235)</f>
        <v>2</v>
      </c>
      <c r="F241" s="56" t="str">
        <f t="shared" si="25"/>
        <v>-</v>
      </c>
      <c r="G241" s="1">
        <f>IF(M235="","",M235)</f>
        <v>0</v>
      </c>
      <c r="H241" s="499" t="str">
        <f>IF(J238="","",J238)</f>
        <v/>
      </c>
      <c r="I241" s="69">
        <f>IF(O238="","",O238)</f>
        <v>1</v>
      </c>
      <c r="J241" s="56" t="str">
        <f t="shared" si="26"/>
        <v>-</v>
      </c>
      <c r="K241" s="1">
        <f>IF(M238="","",M238)</f>
        <v>2</v>
      </c>
      <c r="L241" s="499" t="str">
        <f>IF(N238="","",N238)</f>
        <v>-</v>
      </c>
      <c r="M241" s="504"/>
      <c r="N241" s="505"/>
      <c r="O241" s="505"/>
      <c r="P241" s="506"/>
      <c r="Q241" s="55">
        <v>0</v>
      </c>
      <c r="R241" s="56" t="str">
        <f t="shared" si="23"/>
        <v>-</v>
      </c>
      <c r="S241" s="57">
        <v>2</v>
      </c>
      <c r="T241" s="518"/>
      <c r="U241" s="55">
        <v>0</v>
      </c>
      <c r="V241" s="56" t="str">
        <f t="shared" si="24"/>
        <v>-</v>
      </c>
      <c r="W241" s="57">
        <v>2</v>
      </c>
      <c r="X241" s="521"/>
      <c r="Y241" s="525"/>
      <c r="Z241" s="526"/>
      <c r="AA241" s="526"/>
      <c r="AB241" s="527"/>
      <c r="AC241" s="75"/>
      <c r="AD241" s="15">
        <f>COUNTIF(E240:X242,"○")</f>
        <v>3</v>
      </c>
      <c r="AE241" s="16">
        <f>COUNTIF(E240:X242,"×")</f>
        <v>1</v>
      </c>
      <c r="AF241" s="76">
        <f>(IF((E240&gt;G240),1,0))+(IF((E241&gt;G241),1,0))+(IF((E242&gt;G242),1,0))+(IF((I240&gt;K240),1,0))+(IF((I241&gt;K241),1,0))+(IF((I242&gt;K242),1,0))+(IF((M240&gt;O240),1,0))+(IF((M241&gt;O241),1,0))+(IF((M242&gt;O242),1,0))+(IF((Q240&gt;S240),1,0))+(IF((Q241&gt;S241),1,0))+(IF((Q242&gt;S242),1,0))+(IF((U240&gt;W240),1,0))+(IF((U241&gt;W241),1,0))+(IF((U242&gt;W242),1,0))</f>
        <v>7</v>
      </c>
      <c r="AG241" s="77">
        <f>(IF((E240&lt;G240),1,0))+(IF((E241&lt;G241),1,0))+(IF((E242&lt;G242),1,0))+(IF((I240&lt;K240),1,0))+(IF((I241&lt;K241),1,0))+(IF((I242&lt;K242),1,0))+(IF((M240&lt;O240),1,0))+(IF((M241&lt;O241),1,0))+(IF((M242&lt;O242),1,0))+(IF((Q240&lt;S240),1,0))+(IF((Q241&lt;S241),1,0))+(IF((Q242&lt;S242),1,0))+(IF((U240&lt;W240),1,0))+(IF((U241&lt;W241),1,0))+(IF((U242&lt;W242),1,0))</f>
        <v>5</v>
      </c>
      <c r="AH241" s="78">
        <f>AF241-AG241</f>
        <v>2</v>
      </c>
      <c r="AI241" s="16">
        <f>SUM(E240:E242,I240:I242,M240:M242,Q240:Q242,U240:U242)</f>
        <v>15</v>
      </c>
      <c r="AJ241" s="16">
        <f>SUM(G240:G242,K240:K242,O240:O242,S240:S242,W240:W242)</f>
        <v>13</v>
      </c>
      <c r="AK241" s="18">
        <f>AI241-AJ241</f>
        <v>2</v>
      </c>
      <c r="AL241" s="110"/>
      <c r="AM241" s="154"/>
      <c r="AN241" s="473"/>
      <c r="AO241" s="476"/>
      <c r="AP241" s="316" t="s">
        <v>207</v>
      </c>
      <c r="AQ241" s="470"/>
      <c r="AR241" s="334">
        <v>15</v>
      </c>
      <c r="AS241" s="334" t="s">
        <v>18</v>
      </c>
      <c r="AT241" s="334">
        <v>9</v>
      </c>
      <c r="AU241" s="470"/>
      <c r="AV241" s="311" t="s">
        <v>509</v>
      </c>
      <c r="AW241" s="481"/>
      <c r="AX241" s="483"/>
      <c r="BA241" s="142"/>
      <c r="BB241" s="679"/>
      <c r="BC241" s="682"/>
      <c r="BD241" s="291" t="s">
        <v>533</v>
      </c>
      <c r="BE241" s="685"/>
      <c r="BF241" s="309">
        <v>15</v>
      </c>
      <c r="BG241" s="309" t="s">
        <v>18</v>
      </c>
      <c r="BH241" s="309">
        <v>6</v>
      </c>
      <c r="BI241" s="685"/>
      <c r="BJ241" s="296" t="s">
        <v>545</v>
      </c>
      <c r="BK241" s="688"/>
      <c r="BL241" s="691"/>
    </row>
    <row r="242" spans="2:64" ht="10.050000000000001" customHeight="1" x14ac:dyDescent="0.15">
      <c r="B242" s="91"/>
      <c r="C242" s="512"/>
      <c r="D242" s="513"/>
      <c r="E242" s="65">
        <f>IF(O236="","",O236)</f>
        <v>2</v>
      </c>
      <c r="F242" s="56" t="str">
        <f t="shared" si="25"/>
        <v>-</v>
      </c>
      <c r="G242" s="1">
        <f>IF(M236="","",M236)</f>
        <v>0</v>
      </c>
      <c r="H242" s="499" t="str">
        <f>IF(J239="","",J239)</f>
        <v/>
      </c>
      <c r="I242" s="69">
        <f>IF(O239="","",O239)</f>
        <v>2</v>
      </c>
      <c r="J242" s="56" t="str">
        <f t="shared" si="26"/>
        <v>-</v>
      </c>
      <c r="K242" s="1">
        <f>IF(M239="","",M239)</f>
        <v>0</v>
      </c>
      <c r="L242" s="499" t="str">
        <f>IF(N239="","",N239)</f>
        <v>-</v>
      </c>
      <c r="M242" s="504"/>
      <c r="N242" s="505"/>
      <c r="O242" s="505"/>
      <c r="P242" s="506"/>
      <c r="Q242" s="55">
        <v>2</v>
      </c>
      <c r="R242" s="56" t="str">
        <f t="shared" si="23"/>
        <v>-</v>
      </c>
      <c r="S242" s="57">
        <v>1</v>
      </c>
      <c r="T242" s="519"/>
      <c r="U242" s="55">
        <v>0</v>
      </c>
      <c r="V242" s="56" t="str">
        <f t="shared" si="24"/>
        <v>-</v>
      </c>
      <c r="W242" s="57">
        <v>2</v>
      </c>
      <c r="X242" s="528"/>
      <c r="Y242" s="24">
        <f>AD241</f>
        <v>3</v>
      </c>
      <c r="Z242" s="25" t="s">
        <v>14</v>
      </c>
      <c r="AA242" s="25">
        <f>AE241</f>
        <v>1</v>
      </c>
      <c r="AB242" s="26" t="s">
        <v>11</v>
      </c>
      <c r="AC242" s="75"/>
      <c r="AD242" s="15"/>
      <c r="AE242" s="16"/>
      <c r="AF242" s="76"/>
      <c r="AG242" s="77"/>
      <c r="AH242" s="18"/>
      <c r="AI242" s="16"/>
      <c r="AJ242" s="16"/>
      <c r="AK242" s="18"/>
      <c r="AL242" s="113"/>
      <c r="AM242" s="485" t="s">
        <v>52</v>
      </c>
      <c r="AN242" s="473"/>
      <c r="AO242" s="476"/>
      <c r="AP242" s="312"/>
      <c r="AQ242" s="479"/>
      <c r="AR242" s="308"/>
      <c r="AS242" s="308" t="s">
        <v>18</v>
      </c>
      <c r="AT242" s="308"/>
      <c r="AU242" s="479"/>
      <c r="AV242" s="312"/>
      <c r="AW242" s="481"/>
      <c r="AX242" s="483"/>
      <c r="BA242" s="693" t="s">
        <v>53</v>
      </c>
      <c r="BB242" s="679"/>
      <c r="BC242" s="682"/>
      <c r="BD242" s="292"/>
      <c r="BE242" s="686"/>
      <c r="BF242" s="229"/>
      <c r="BG242" s="229" t="s">
        <v>18</v>
      </c>
      <c r="BH242" s="229"/>
      <c r="BI242" s="686"/>
      <c r="BJ242" s="292"/>
      <c r="BK242" s="688"/>
      <c r="BL242" s="691"/>
    </row>
    <row r="243" spans="2:64" ht="10.050000000000001" customHeight="1" x14ac:dyDescent="0.15">
      <c r="B243" s="91"/>
      <c r="C243" s="510" t="s">
        <v>124</v>
      </c>
      <c r="D243" s="511"/>
      <c r="E243" s="85">
        <f>IF(S234="","",S234)</f>
        <v>1</v>
      </c>
      <c r="F243" s="68" t="str">
        <f t="shared" si="25"/>
        <v>-</v>
      </c>
      <c r="G243" s="5">
        <f>IF(Q234="","",Q234)</f>
        <v>2</v>
      </c>
      <c r="H243" s="495" t="str">
        <f>IF(T234="","",IF(T234="○","×",IF(T234="×","○")))</f>
        <v>×</v>
      </c>
      <c r="I243" s="71">
        <f>IF(S237="","",S237)</f>
        <v>2</v>
      </c>
      <c r="J243" s="68" t="str">
        <f t="shared" si="26"/>
        <v>-</v>
      </c>
      <c r="K243" s="5">
        <f>IF(Q237="","",Q237)</f>
        <v>1</v>
      </c>
      <c r="L243" s="498" t="str">
        <f>IF(T237="","",IF(T237="○","×",IF(T237="×","○")))</f>
        <v>○</v>
      </c>
      <c r="M243" s="5">
        <f>IF(S240="","",S240)</f>
        <v>0</v>
      </c>
      <c r="N243" s="68" t="str">
        <f t="shared" ref="N243:N248" si="27">IF(M243="","","-")</f>
        <v>-</v>
      </c>
      <c r="O243" s="5">
        <f>IF(Q240="","",Q240)</f>
        <v>2</v>
      </c>
      <c r="P243" s="498" t="str">
        <f>IF(T240="","",IF(T240="○","×",IF(T240="×","○")))</f>
        <v>×</v>
      </c>
      <c r="Q243" s="501"/>
      <c r="R243" s="502"/>
      <c r="S243" s="502"/>
      <c r="T243" s="503"/>
      <c r="U243" s="79">
        <v>0</v>
      </c>
      <c r="V243" s="68" t="str">
        <f t="shared" si="24"/>
        <v>-</v>
      </c>
      <c r="W243" s="80">
        <v>2</v>
      </c>
      <c r="X243" s="521" t="str">
        <f>IF(U243&lt;&gt;"",IF(U243&gt;W243,IF(U244&gt;W244,"○",IF(U245&gt;W245,"○","×")),IF(U244&gt;W244,IF(U245&gt;W245,"○","×"),"×")),"")</f>
        <v>×</v>
      </c>
      <c r="Y243" s="522" t="s">
        <v>276</v>
      </c>
      <c r="Z243" s="523"/>
      <c r="AA243" s="523"/>
      <c r="AB243" s="524"/>
      <c r="AC243" s="75"/>
      <c r="AD243" s="32"/>
      <c r="AE243" s="33"/>
      <c r="AF243" s="81"/>
      <c r="AG243" s="82"/>
      <c r="AH243" s="34"/>
      <c r="AI243" s="33"/>
      <c r="AJ243" s="33"/>
      <c r="AK243" s="34"/>
      <c r="AL243" s="110"/>
      <c r="AM243" s="485"/>
      <c r="AN243" s="473"/>
      <c r="AO243" s="476"/>
      <c r="AP243" s="319" t="s">
        <v>495</v>
      </c>
      <c r="AQ243" s="469">
        <v>0</v>
      </c>
      <c r="AR243" s="335">
        <v>13</v>
      </c>
      <c r="AS243" s="335" t="s">
        <v>18</v>
      </c>
      <c r="AT243" s="335">
        <v>15</v>
      </c>
      <c r="AU243" s="469">
        <v>2</v>
      </c>
      <c r="AV243" s="326" t="s">
        <v>505</v>
      </c>
      <c r="AW243" s="481"/>
      <c r="AX243" s="483"/>
      <c r="BA243" s="693"/>
      <c r="BB243" s="679"/>
      <c r="BC243" s="682"/>
      <c r="BD243" s="293" t="s">
        <v>537</v>
      </c>
      <c r="BE243" s="694">
        <v>2</v>
      </c>
      <c r="BF243" s="336">
        <v>15</v>
      </c>
      <c r="BG243" s="336" t="s">
        <v>18</v>
      </c>
      <c r="BH243" s="336">
        <v>5</v>
      </c>
      <c r="BI243" s="694">
        <v>0</v>
      </c>
      <c r="BJ243" s="301" t="s">
        <v>543</v>
      </c>
      <c r="BK243" s="688"/>
      <c r="BL243" s="691"/>
    </row>
    <row r="244" spans="2:64" ht="10.050000000000001" customHeight="1" x14ac:dyDescent="0.15">
      <c r="B244" s="91"/>
      <c r="C244" s="491"/>
      <c r="D244" s="492"/>
      <c r="E244" s="65">
        <f>IF(S235="","",S235)</f>
        <v>2</v>
      </c>
      <c r="F244" s="56" t="str">
        <f t="shared" si="25"/>
        <v>-</v>
      </c>
      <c r="G244" s="1">
        <f>IF(Q235="","",Q235)</f>
        <v>0</v>
      </c>
      <c r="H244" s="496" t="str">
        <f>IF(J241="","",J241)</f>
        <v>-</v>
      </c>
      <c r="I244" s="69">
        <f>IF(S238="","",S238)</f>
        <v>2</v>
      </c>
      <c r="J244" s="56" t="str">
        <f t="shared" si="26"/>
        <v>-</v>
      </c>
      <c r="K244" s="1">
        <f>IF(Q238="","",Q238)</f>
        <v>0</v>
      </c>
      <c r="L244" s="499" t="str">
        <f>IF(N241="","",N241)</f>
        <v/>
      </c>
      <c r="M244" s="1">
        <f>IF(S241="","",S241)</f>
        <v>2</v>
      </c>
      <c r="N244" s="56" t="str">
        <f t="shared" si="27"/>
        <v>-</v>
      </c>
      <c r="O244" s="1">
        <f>IF(Q241="","",Q241)</f>
        <v>0</v>
      </c>
      <c r="P244" s="499" t="str">
        <f>IF(R241="","",R241)</f>
        <v>-</v>
      </c>
      <c r="Q244" s="504"/>
      <c r="R244" s="505"/>
      <c r="S244" s="505"/>
      <c r="T244" s="506"/>
      <c r="U244" s="55">
        <v>0</v>
      </c>
      <c r="V244" s="56" t="str">
        <f t="shared" si="24"/>
        <v>-</v>
      </c>
      <c r="W244" s="57">
        <v>2</v>
      </c>
      <c r="X244" s="521"/>
      <c r="Y244" s="525"/>
      <c r="Z244" s="526"/>
      <c r="AA244" s="526"/>
      <c r="AB244" s="527"/>
      <c r="AC244" s="75"/>
      <c r="AD244" s="15">
        <f>COUNTIF(E243:X245,"○")</f>
        <v>1</v>
      </c>
      <c r="AE244" s="16">
        <f>COUNTIF(E243:X245,"×")</f>
        <v>3</v>
      </c>
      <c r="AF244" s="76">
        <f>(IF((E243&gt;G243),1,0))+(IF((E244&gt;G244),1,0))+(IF((E245&gt;G245),1,0))+(IF((I243&gt;K243),1,0))+(IF((I244&gt;K244),1,0))+(IF((I245&gt;K245),1,0))+(IF((M243&gt;O243),1,0))+(IF((M244&gt;O244),1,0))+(IF((M245&gt;O245),1,0))+(IF((Q243&gt;S243),1,0))+(IF((Q244&gt;S244),1,0))+(IF((Q245&gt;S245),1,0))+(IF((U243&gt;W243),1,0))+(IF((U244&gt;W244),1,0))+(IF((U245&gt;W245),1,0))</f>
        <v>5</v>
      </c>
      <c r="AG244" s="77">
        <f>(IF((E243&lt;G243),1,0))+(IF((E244&lt;G244),1,0))+(IF((E245&lt;G245),1,0))+(IF((I243&lt;K243),1,0))+(IF((I244&lt;K244),1,0))+(IF((I245&lt;K245),1,0))+(IF((M243&lt;O243),1,0))+(IF((M244&lt;O244),1,0))+(IF((M245&lt;O245),1,0))+(IF((Q243&lt;S243),1,0))+(IF((Q244&lt;S244),1,0))+(IF((Q245&lt;S245),1,0))+(IF((U243&lt;W243),1,0))+(IF((U244&lt;W244),1,0))+(IF((U245&lt;W245),1,0))</f>
        <v>7</v>
      </c>
      <c r="AH244" s="78">
        <f>AF244-AG244</f>
        <v>-2</v>
      </c>
      <c r="AI244" s="16">
        <f>SUM(E243:E245,I243:I245,M243:M245,Q243:Q245,U243:U245)</f>
        <v>12</v>
      </c>
      <c r="AJ244" s="16">
        <f>SUM(G243:G245,K243:K245,O243:O245,S243:S245,W243:W245)</f>
        <v>16</v>
      </c>
      <c r="AK244" s="18">
        <f>AI244-AJ244</f>
        <v>-4</v>
      </c>
      <c r="AL244" s="110"/>
      <c r="AM244" s="158" t="s">
        <v>150</v>
      </c>
      <c r="AN244" s="473"/>
      <c r="AO244" s="476"/>
      <c r="AP244" s="314" t="s">
        <v>493</v>
      </c>
      <c r="AQ244" s="470"/>
      <c r="AR244" s="334">
        <v>12</v>
      </c>
      <c r="AS244" s="334" t="s">
        <v>18</v>
      </c>
      <c r="AT244" s="334">
        <v>15</v>
      </c>
      <c r="AU244" s="470"/>
      <c r="AV244" s="327" t="s">
        <v>503</v>
      </c>
      <c r="AW244" s="481"/>
      <c r="AX244" s="483"/>
      <c r="BA244" s="146" t="s">
        <v>150</v>
      </c>
      <c r="BB244" s="679"/>
      <c r="BC244" s="682"/>
      <c r="BD244" s="328" t="s">
        <v>211</v>
      </c>
      <c r="BE244" s="685"/>
      <c r="BF244" s="309">
        <v>15</v>
      </c>
      <c r="BG244" s="309" t="s">
        <v>18</v>
      </c>
      <c r="BH244" s="309">
        <v>8</v>
      </c>
      <c r="BI244" s="685"/>
      <c r="BJ244" s="332" t="s">
        <v>560</v>
      </c>
      <c r="BK244" s="688"/>
      <c r="BL244" s="691"/>
    </row>
    <row r="245" spans="2:64" ht="10.050000000000001" customHeight="1" x14ac:dyDescent="0.15">
      <c r="B245" s="91"/>
      <c r="C245" s="512"/>
      <c r="D245" s="513"/>
      <c r="E245" s="65">
        <f>IF(S236="","",S236)</f>
        <v>0</v>
      </c>
      <c r="F245" s="56" t="str">
        <f t="shared" si="25"/>
        <v>-</v>
      </c>
      <c r="G245" s="1">
        <f>IF(Q236="","",Q236)</f>
        <v>2</v>
      </c>
      <c r="H245" s="496" t="str">
        <f>IF(J242="","",J242)</f>
        <v>-</v>
      </c>
      <c r="I245" s="69">
        <f>IF(S239="","",S239)</f>
        <v>2</v>
      </c>
      <c r="J245" s="56" t="str">
        <f t="shared" si="26"/>
        <v>-</v>
      </c>
      <c r="K245" s="1">
        <f>IF(Q239="","",Q239)</f>
        <v>1</v>
      </c>
      <c r="L245" s="499" t="str">
        <f>IF(N242="","",N242)</f>
        <v/>
      </c>
      <c r="M245" s="1">
        <f>IF(S242="","",S242)</f>
        <v>1</v>
      </c>
      <c r="N245" s="56" t="str">
        <f t="shared" si="27"/>
        <v>-</v>
      </c>
      <c r="O245" s="1">
        <f>IF(Q242="","",Q242)</f>
        <v>2</v>
      </c>
      <c r="P245" s="499" t="str">
        <f>IF(R242="","",R242)</f>
        <v>-</v>
      </c>
      <c r="Q245" s="504"/>
      <c r="R245" s="505"/>
      <c r="S245" s="505"/>
      <c r="T245" s="506"/>
      <c r="U245" s="55">
        <v>0</v>
      </c>
      <c r="V245" s="56" t="str">
        <f t="shared" si="24"/>
        <v>-</v>
      </c>
      <c r="W245" s="57">
        <v>2</v>
      </c>
      <c r="X245" s="528"/>
      <c r="Y245" s="24">
        <f>AD244</f>
        <v>1</v>
      </c>
      <c r="Z245" s="25" t="s">
        <v>14</v>
      </c>
      <c r="AA245" s="25">
        <f>AE244</f>
        <v>3</v>
      </c>
      <c r="AB245" s="26" t="s">
        <v>11</v>
      </c>
      <c r="AC245" s="75"/>
      <c r="AD245" s="37"/>
      <c r="AE245" s="38"/>
      <c r="AF245" s="83"/>
      <c r="AG245" s="84"/>
      <c r="AH245" s="42"/>
      <c r="AI245" s="38"/>
      <c r="AJ245" s="38"/>
      <c r="AK245" s="42"/>
      <c r="AL245" s="113"/>
      <c r="AM245" s="485">
        <v>2</v>
      </c>
      <c r="AN245" s="473"/>
      <c r="AO245" s="476"/>
      <c r="AP245" s="315"/>
      <c r="AQ245" s="479"/>
      <c r="AR245" s="308"/>
      <c r="AS245" s="308" t="s">
        <v>18</v>
      </c>
      <c r="AT245" s="308"/>
      <c r="AU245" s="479"/>
      <c r="AV245" s="325"/>
      <c r="AW245" s="481"/>
      <c r="AX245" s="483"/>
      <c r="BA245" s="693">
        <v>2</v>
      </c>
      <c r="BB245" s="679"/>
      <c r="BC245" s="682"/>
      <c r="BD245" s="295"/>
      <c r="BE245" s="686"/>
      <c r="BF245" s="229"/>
      <c r="BG245" s="229" t="s">
        <v>18</v>
      </c>
      <c r="BH245" s="229"/>
      <c r="BI245" s="686"/>
      <c r="BJ245" s="303"/>
      <c r="BK245" s="688"/>
      <c r="BL245" s="691"/>
    </row>
    <row r="246" spans="2:64" ht="10.050000000000001" customHeight="1" x14ac:dyDescent="0.15">
      <c r="B246" s="91"/>
      <c r="C246" s="491" t="s">
        <v>114</v>
      </c>
      <c r="D246" s="492"/>
      <c r="E246" s="85">
        <f>IF(W234="","",W234)</f>
        <v>2</v>
      </c>
      <c r="F246" s="68" t="str">
        <f t="shared" si="25"/>
        <v>-</v>
      </c>
      <c r="G246" s="5">
        <f>IF(U234="","",U234)</f>
        <v>0</v>
      </c>
      <c r="H246" s="495" t="str">
        <f>IF(X234="","",IF(X234="○","×",IF(X234="×","○")))</f>
        <v>○</v>
      </c>
      <c r="I246" s="71">
        <f>IF(W237="","",W237)</f>
        <v>2</v>
      </c>
      <c r="J246" s="68" t="str">
        <f t="shared" si="26"/>
        <v>-</v>
      </c>
      <c r="K246" s="5">
        <f>IF(U237="","",U237)</f>
        <v>0</v>
      </c>
      <c r="L246" s="498" t="str">
        <f>IF(X237="","",IF(X237="○","×",IF(X237="×","○")))</f>
        <v>○</v>
      </c>
      <c r="M246" s="5">
        <f>IF(W240="","",W240)</f>
        <v>2</v>
      </c>
      <c r="N246" s="68" t="str">
        <f t="shared" si="27"/>
        <v>-</v>
      </c>
      <c r="O246" s="5">
        <f>IF(U240="","",U240)</f>
        <v>0</v>
      </c>
      <c r="P246" s="498" t="str">
        <f>IF(X240="","",IF(X240="○","×",IF(X240="×","○")))</f>
        <v>○</v>
      </c>
      <c r="Q246" s="71">
        <f>IF(W243="","",W243)</f>
        <v>2</v>
      </c>
      <c r="R246" s="68" t="str">
        <f>IF(Q246="","","-")</f>
        <v>-</v>
      </c>
      <c r="S246" s="5">
        <f>IF(U243="","",U243)</f>
        <v>0</v>
      </c>
      <c r="T246" s="498" t="str">
        <f>IF(X243="","",IF(X243="○","×",IF(X243="×","○")))</f>
        <v>○</v>
      </c>
      <c r="U246" s="501"/>
      <c r="V246" s="502"/>
      <c r="W246" s="502"/>
      <c r="X246" s="503"/>
      <c r="Y246" s="522" t="s">
        <v>279</v>
      </c>
      <c r="Z246" s="523"/>
      <c r="AA246" s="523"/>
      <c r="AB246" s="524"/>
      <c r="AC246" s="75"/>
      <c r="AD246" s="15"/>
      <c r="AE246" s="16"/>
      <c r="AF246" s="76"/>
      <c r="AG246" s="77"/>
      <c r="AH246" s="18"/>
      <c r="AI246" s="16"/>
      <c r="AJ246" s="16"/>
      <c r="AK246" s="18"/>
      <c r="AL246" s="110"/>
      <c r="AM246" s="485"/>
      <c r="AN246" s="473"/>
      <c r="AO246" s="476"/>
      <c r="AP246" s="311" t="s">
        <v>497</v>
      </c>
      <c r="AQ246" s="469">
        <v>2</v>
      </c>
      <c r="AR246" s="334">
        <v>8</v>
      </c>
      <c r="AS246" s="334" t="s">
        <v>18</v>
      </c>
      <c r="AT246" s="334">
        <v>15</v>
      </c>
      <c r="AU246" s="469">
        <v>1</v>
      </c>
      <c r="AV246" s="311" t="s">
        <v>500</v>
      </c>
      <c r="AW246" s="481"/>
      <c r="AX246" s="483"/>
      <c r="BA246" s="693"/>
      <c r="BB246" s="679"/>
      <c r="BC246" s="682"/>
      <c r="BD246" s="291" t="s">
        <v>533</v>
      </c>
      <c r="BE246" s="694">
        <v>2</v>
      </c>
      <c r="BF246" s="309">
        <v>15</v>
      </c>
      <c r="BG246" s="309" t="s">
        <v>18</v>
      </c>
      <c r="BH246" s="309">
        <v>4</v>
      </c>
      <c r="BI246" s="694">
        <v>0</v>
      </c>
      <c r="BJ246" s="291" t="s">
        <v>539</v>
      </c>
      <c r="BK246" s="688"/>
      <c r="BL246" s="691"/>
    </row>
    <row r="247" spans="2:64" ht="10.050000000000001" customHeight="1" x14ac:dyDescent="0.15">
      <c r="B247" s="91"/>
      <c r="C247" s="491"/>
      <c r="D247" s="492"/>
      <c r="E247" s="65">
        <f>IF(W235="","",W235)</f>
        <v>2</v>
      </c>
      <c r="F247" s="56" t="str">
        <f t="shared" si="25"/>
        <v>-</v>
      </c>
      <c r="G247" s="1">
        <f>IF(U235="","",U235)</f>
        <v>0</v>
      </c>
      <c r="H247" s="496" t="str">
        <f>IF(J238="","",J238)</f>
        <v/>
      </c>
      <c r="I247" s="69">
        <f>IF(W238="","",W238)</f>
        <v>2</v>
      </c>
      <c r="J247" s="56" t="str">
        <f t="shared" si="26"/>
        <v>-</v>
      </c>
      <c r="K247" s="1">
        <f>IF(U238="","",U238)</f>
        <v>0</v>
      </c>
      <c r="L247" s="499" t="str">
        <f>IF(N244="","",N244)</f>
        <v>-</v>
      </c>
      <c r="M247" s="1">
        <f>IF(W241="","",W241)</f>
        <v>2</v>
      </c>
      <c r="N247" s="56" t="str">
        <f t="shared" si="27"/>
        <v>-</v>
      </c>
      <c r="O247" s="1">
        <f>IF(U241="","",U241)</f>
        <v>0</v>
      </c>
      <c r="P247" s="499" t="str">
        <f>IF(R244="","",R244)</f>
        <v/>
      </c>
      <c r="Q247" s="69">
        <f>IF(W244="","",W244)</f>
        <v>2</v>
      </c>
      <c r="R247" s="56" t="str">
        <f>IF(Q247="","","-")</f>
        <v>-</v>
      </c>
      <c r="S247" s="1">
        <f>IF(U244="","",U244)</f>
        <v>0</v>
      </c>
      <c r="T247" s="499" t="str">
        <f>IF(V244="","",V244)</f>
        <v>-</v>
      </c>
      <c r="U247" s="504"/>
      <c r="V247" s="505"/>
      <c r="W247" s="505"/>
      <c r="X247" s="506"/>
      <c r="Y247" s="525"/>
      <c r="Z247" s="526"/>
      <c r="AA247" s="526"/>
      <c r="AB247" s="527"/>
      <c r="AC247" s="75"/>
      <c r="AD247" s="15">
        <f>COUNTIF(E246:X248,"○")</f>
        <v>4</v>
      </c>
      <c r="AE247" s="16">
        <f>COUNTIF(E246:X248,"×")</f>
        <v>0</v>
      </c>
      <c r="AF247" s="76">
        <f>(IF((E246&gt;G246),1,0))+(IF((E247&gt;G247),1,0))+(IF((E248&gt;G248),1,0))+(IF((I246&gt;K246),1,0))+(IF((I247&gt;K247),1,0))+(IF((I248&gt;K248),1,0))+(IF((M246&gt;O246),1,0))+(IF((M247&gt;O247),1,0))+(IF((M248&gt;O248),1,0))+(IF((Q246&gt;S246),1,0))+(IF((Q247&gt;S247),1,0))+(IF((Q248&gt;S248),1,0))+(IF((U246&gt;W246),1,0))+(IF((U247&gt;W247),1,0))+(IF((U248&gt;W248),1,0))</f>
        <v>12</v>
      </c>
      <c r="AG247" s="77">
        <f>(IF((E246&lt;G246),1,0))+(IF((E247&lt;G247),1,0))+(IF((E248&lt;G248),1,0))+(IF((I246&lt;K246),1,0))+(IF((I247&lt;K247),1,0))+(IF((I248&lt;K248),1,0))+(IF((M246&lt;O246),1,0))+(IF((M247&lt;O247),1,0))+(IF((M248&lt;O248),1,0))+(IF((Q246&lt;S246),1,0))+(IF((Q247&lt;S247),1,0))+(IF((Q248&lt;S248),1,0))+(IF((U246&lt;W246),1,0))+(IF((U247&lt;W247),1,0))+(IF((U248&lt;W248),1,0))</f>
        <v>0</v>
      </c>
      <c r="AH247" s="78">
        <f>AF247-AG247</f>
        <v>12</v>
      </c>
      <c r="AI247" s="16">
        <f>SUM(E246:E248,I246:I248,M246:M248,Q246:Q248,U246:U248)</f>
        <v>24</v>
      </c>
      <c r="AJ247" s="16">
        <f>SUM(G246:G248,K246:K248,O246:O248,S246:S248,W246:W248)</f>
        <v>0</v>
      </c>
      <c r="AK247" s="18">
        <f>AI247-AJ247</f>
        <v>24</v>
      </c>
      <c r="AL247" s="110"/>
      <c r="AM247" s="159"/>
      <c r="AN247" s="473"/>
      <c r="AO247" s="476"/>
      <c r="AP247" s="311" t="s">
        <v>495</v>
      </c>
      <c r="AQ247" s="470"/>
      <c r="AR247" s="334">
        <v>15</v>
      </c>
      <c r="AS247" s="334" t="s">
        <v>18</v>
      </c>
      <c r="AT247" s="334">
        <v>10</v>
      </c>
      <c r="AU247" s="470"/>
      <c r="AV247" s="316" t="s">
        <v>501</v>
      </c>
      <c r="AW247" s="481"/>
      <c r="AX247" s="483"/>
      <c r="BA247" s="147"/>
      <c r="BB247" s="679"/>
      <c r="BC247" s="682"/>
      <c r="BD247" s="291" t="s">
        <v>211</v>
      </c>
      <c r="BE247" s="685"/>
      <c r="BF247" s="309">
        <v>15</v>
      </c>
      <c r="BG247" s="309" t="s">
        <v>18</v>
      </c>
      <c r="BH247" s="309">
        <v>7</v>
      </c>
      <c r="BI247" s="685"/>
      <c r="BJ247" s="291" t="s">
        <v>541</v>
      </c>
      <c r="BK247" s="688"/>
      <c r="BL247" s="691"/>
    </row>
    <row r="248" spans="2:64" ht="10.050000000000001" customHeight="1" thickBot="1" x14ac:dyDescent="0.2">
      <c r="B248" s="91"/>
      <c r="C248" s="493"/>
      <c r="D248" s="494"/>
      <c r="E248" s="72">
        <f>IF(W236="","",W236)</f>
        <v>2</v>
      </c>
      <c r="F248" s="73" t="str">
        <f t="shared" si="25"/>
        <v>-</v>
      </c>
      <c r="G248" s="2">
        <f>IF(U236="","",U236)</f>
        <v>0</v>
      </c>
      <c r="H248" s="497" t="str">
        <f>IF(J239="","",J239)</f>
        <v/>
      </c>
      <c r="I248" s="74">
        <f>IF(W239="","",W239)</f>
        <v>2</v>
      </c>
      <c r="J248" s="73" t="str">
        <f t="shared" si="26"/>
        <v>-</v>
      </c>
      <c r="K248" s="2">
        <f>IF(U239="","",U239)</f>
        <v>0</v>
      </c>
      <c r="L248" s="500" t="str">
        <f>IF(N245="","",N245)</f>
        <v>-</v>
      </c>
      <c r="M248" s="2">
        <f>IF(W242="","",W242)</f>
        <v>2</v>
      </c>
      <c r="N248" s="73" t="str">
        <f t="shared" si="27"/>
        <v>-</v>
      </c>
      <c r="O248" s="2">
        <f>IF(U242="","",U242)</f>
        <v>0</v>
      </c>
      <c r="P248" s="500" t="str">
        <f>IF(R245="","",R245)</f>
        <v/>
      </c>
      <c r="Q248" s="74">
        <f>IF(W245="","",W245)</f>
        <v>2</v>
      </c>
      <c r="R248" s="73" t="str">
        <f>IF(Q248="","","-")</f>
        <v>-</v>
      </c>
      <c r="S248" s="2">
        <f>IF(U245="","",U245)</f>
        <v>0</v>
      </c>
      <c r="T248" s="500" t="str">
        <f>IF(V245="","",V245)</f>
        <v>-</v>
      </c>
      <c r="U248" s="507"/>
      <c r="V248" s="508"/>
      <c r="W248" s="508"/>
      <c r="X248" s="509"/>
      <c r="Y248" s="52">
        <f>AD247</f>
        <v>4</v>
      </c>
      <c r="Z248" s="53" t="s">
        <v>14</v>
      </c>
      <c r="AA248" s="53">
        <f>AE247</f>
        <v>0</v>
      </c>
      <c r="AB248" s="54" t="s">
        <v>11</v>
      </c>
      <c r="AC248" s="75"/>
      <c r="AD248" s="37"/>
      <c r="AE248" s="38"/>
      <c r="AF248" s="83"/>
      <c r="AG248" s="84"/>
      <c r="AH248" s="42"/>
      <c r="AI248" s="38"/>
      <c r="AJ248" s="38"/>
      <c r="AK248" s="42"/>
      <c r="AL248" s="113"/>
      <c r="AM248" s="160"/>
      <c r="AN248" s="474"/>
      <c r="AO248" s="477"/>
      <c r="AP248" s="317"/>
      <c r="AQ248" s="471"/>
      <c r="AR248" s="177">
        <v>15</v>
      </c>
      <c r="AS248" s="177" t="s">
        <v>18</v>
      </c>
      <c r="AT248" s="177">
        <v>12</v>
      </c>
      <c r="AU248" s="471"/>
      <c r="AV248" s="317"/>
      <c r="AW248" s="482"/>
      <c r="AX248" s="484"/>
      <c r="BA248" s="148"/>
      <c r="BB248" s="680"/>
      <c r="BC248" s="683"/>
      <c r="BD248" s="297"/>
      <c r="BE248" s="695"/>
      <c r="BF248" s="179"/>
      <c r="BG248" s="179" t="s">
        <v>18</v>
      </c>
      <c r="BH248" s="179"/>
      <c r="BI248" s="695"/>
      <c r="BJ248" s="297"/>
      <c r="BK248" s="689"/>
      <c r="BL248" s="692"/>
    </row>
    <row r="249" spans="2:64" ht="10.050000000000001" customHeight="1" x14ac:dyDescent="0.2">
      <c r="B249" s="91"/>
      <c r="C249" s="92"/>
      <c r="D249" s="94"/>
      <c r="E249" s="94"/>
      <c r="F249" s="94"/>
      <c r="G249" s="94"/>
      <c r="H249" s="94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0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M249" s="152"/>
      <c r="AN249" s="472" t="s">
        <v>115</v>
      </c>
      <c r="AO249" s="475">
        <v>0</v>
      </c>
      <c r="AP249" s="310" t="s">
        <v>482</v>
      </c>
      <c r="AQ249" s="478">
        <v>0</v>
      </c>
      <c r="AR249" s="176">
        <v>8</v>
      </c>
      <c r="AS249" s="176" t="s">
        <v>18</v>
      </c>
      <c r="AT249" s="176">
        <v>15</v>
      </c>
      <c r="AU249" s="478">
        <v>2</v>
      </c>
      <c r="AV249" s="318" t="s">
        <v>208</v>
      </c>
      <c r="AW249" s="480">
        <v>3</v>
      </c>
      <c r="AX249" s="466" t="s">
        <v>168</v>
      </c>
      <c r="BA249" s="140"/>
      <c r="BB249" s="678" t="s">
        <v>170</v>
      </c>
      <c r="BC249" s="681">
        <v>1</v>
      </c>
      <c r="BD249" s="298" t="s">
        <v>205</v>
      </c>
      <c r="BE249" s="684">
        <v>0</v>
      </c>
      <c r="BF249" s="178">
        <v>14</v>
      </c>
      <c r="BG249" s="178" t="s">
        <v>18</v>
      </c>
      <c r="BH249" s="178">
        <v>15</v>
      </c>
      <c r="BI249" s="684">
        <v>2</v>
      </c>
      <c r="BJ249" s="298" t="s">
        <v>553</v>
      </c>
      <c r="BK249" s="687">
        <v>2</v>
      </c>
      <c r="BL249" s="690" t="s">
        <v>171</v>
      </c>
    </row>
    <row r="250" spans="2:64" ht="10.050000000000001" customHeight="1" x14ac:dyDescent="0.2">
      <c r="B250" s="91"/>
      <c r="W250" s="96"/>
      <c r="X250" s="96"/>
      <c r="Y250" s="96"/>
      <c r="Z250" s="96"/>
      <c r="AA250" s="96"/>
      <c r="AB250" s="96"/>
      <c r="AC250" s="96"/>
      <c r="AD250" s="96"/>
      <c r="AE250" s="96"/>
      <c r="AM250" s="154"/>
      <c r="AN250" s="473"/>
      <c r="AO250" s="476"/>
      <c r="AP250" s="311" t="s">
        <v>484</v>
      </c>
      <c r="AQ250" s="470"/>
      <c r="AR250" s="334">
        <v>10</v>
      </c>
      <c r="AS250" s="334" t="s">
        <v>18</v>
      </c>
      <c r="AT250" s="334">
        <v>15</v>
      </c>
      <c r="AU250" s="470"/>
      <c r="AV250" s="316" t="s">
        <v>513</v>
      </c>
      <c r="AW250" s="481"/>
      <c r="AX250" s="483"/>
      <c r="BA250" s="142"/>
      <c r="BB250" s="679"/>
      <c r="BC250" s="682"/>
      <c r="BD250" s="296" t="s">
        <v>527</v>
      </c>
      <c r="BE250" s="685"/>
      <c r="BF250" s="309">
        <v>14</v>
      </c>
      <c r="BG250" s="309" t="s">
        <v>18</v>
      </c>
      <c r="BH250" s="309">
        <v>15</v>
      </c>
      <c r="BI250" s="685"/>
      <c r="BJ250" s="296" t="s">
        <v>213</v>
      </c>
      <c r="BK250" s="688"/>
      <c r="BL250" s="691"/>
    </row>
    <row r="251" spans="2:64" ht="10.050000000000001" customHeight="1" thickBot="1" x14ac:dyDescent="0.25">
      <c r="B251" s="91"/>
      <c r="W251" s="96"/>
      <c r="X251" s="96"/>
      <c r="Y251" s="96"/>
      <c r="Z251" s="96"/>
      <c r="AA251" s="96"/>
      <c r="AB251" s="96"/>
      <c r="AC251" s="96"/>
      <c r="AD251" s="96"/>
      <c r="AE251" s="96"/>
      <c r="AM251" s="485" t="s">
        <v>52</v>
      </c>
      <c r="AN251" s="473"/>
      <c r="AO251" s="476"/>
      <c r="AP251" s="312"/>
      <c r="AQ251" s="479"/>
      <c r="AR251" s="308"/>
      <c r="AS251" s="308" t="s">
        <v>18</v>
      </c>
      <c r="AT251" s="308"/>
      <c r="AU251" s="479"/>
      <c r="AV251" s="312"/>
      <c r="AW251" s="481"/>
      <c r="AX251" s="483"/>
      <c r="BA251" s="693" t="s">
        <v>53</v>
      </c>
      <c r="BB251" s="679"/>
      <c r="BC251" s="682"/>
      <c r="BD251" s="292"/>
      <c r="BE251" s="686"/>
      <c r="BF251" s="229"/>
      <c r="BG251" s="229" t="s">
        <v>18</v>
      </c>
      <c r="BH251" s="229"/>
      <c r="BI251" s="686"/>
      <c r="BJ251" s="292"/>
      <c r="BK251" s="688"/>
      <c r="BL251" s="691"/>
    </row>
    <row r="252" spans="2:64" ht="10.050000000000001" customHeight="1" x14ac:dyDescent="0.15">
      <c r="B252" s="91"/>
      <c r="C252" s="559" t="s">
        <v>39</v>
      </c>
      <c r="D252" s="560"/>
      <c r="E252" s="563" t="s">
        <v>120</v>
      </c>
      <c r="F252" s="564"/>
      <c r="G252" s="564"/>
      <c r="H252" s="533"/>
      <c r="I252" s="568" t="s">
        <v>170</v>
      </c>
      <c r="J252" s="564"/>
      <c r="K252" s="564"/>
      <c r="L252" s="533"/>
      <c r="M252" s="570" t="s">
        <v>126</v>
      </c>
      <c r="N252" s="564"/>
      <c r="O252" s="564"/>
      <c r="P252" s="533"/>
      <c r="Q252" s="568" t="s">
        <v>172</v>
      </c>
      <c r="R252" s="564"/>
      <c r="S252" s="564"/>
      <c r="T252" s="533"/>
      <c r="U252" s="568" t="s">
        <v>171</v>
      </c>
      <c r="V252" s="564"/>
      <c r="W252" s="564"/>
      <c r="X252" s="551"/>
      <c r="Y252" s="543" t="s">
        <v>6</v>
      </c>
      <c r="Z252" s="544"/>
      <c r="AA252" s="544"/>
      <c r="AB252" s="545"/>
      <c r="AC252" s="75"/>
      <c r="AD252" s="546" t="s">
        <v>8</v>
      </c>
      <c r="AE252" s="547"/>
      <c r="AF252" s="548" t="s">
        <v>164</v>
      </c>
      <c r="AG252" s="549"/>
      <c r="AH252" s="550"/>
      <c r="AI252" s="10" t="s">
        <v>9</v>
      </c>
      <c r="AJ252" s="11"/>
      <c r="AK252" s="12"/>
      <c r="AL252" s="112"/>
      <c r="AM252" s="485"/>
      <c r="AN252" s="473"/>
      <c r="AO252" s="476"/>
      <c r="AP252" s="320" t="s">
        <v>486</v>
      </c>
      <c r="AQ252" s="469">
        <v>0</v>
      </c>
      <c r="AR252" s="335">
        <v>8</v>
      </c>
      <c r="AS252" s="335" t="s">
        <v>18</v>
      </c>
      <c r="AT252" s="335">
        <v>15</v>
      </c>
      <c r="AU252" s="469">
        <v>2</v>
      </c>
      <c r="AV252" s="323" t="s">
        <v>517</v>
      </c>
      <c r="AW252" s="481"/>
      <c r="AX252" s="483"/>
      <c r="BA252" s="693"/>
      <c r="BB252" s="679"/>
      <c r="BC252" s="682"/>
      <c r="BD252" s="293" t="s">
        <v>531</v>
      </c>
      <c r="BE252" s="694">
        <v>2</v>
      </c>
      <c r="BF252" s="336">
        <v>15</v>
      </c>
      <c r="BG252" s="336" t="s">
        <v>18</v>
      </c>
      <c r="BH252" s="336">
        <v>14</v>
      </c>
      <c r="BI252" s="694">
        <v>0</v>
      </c>
      <c r="BJ252" s="333" t="s">
        <v>549</v>
      </c>
      <c r="BK252" s="688"/>
      <c r="BL252" s="691"/>
    </row>
    <row r="253" spans="2:64" ht="10.050000000000001" customHeight="1" thickBot="1" x14ac:dyDescent="0.2">
      <c r="B253" s="91"/>
      <c r="C253" s="561"/>
      <c r="D253" s="562"/>
      <c r="E253" s="565"/>
      <c r="F253" s="566"/>
      <c r="G253" s="566"/>
      <c r="H253" s="567"/>
      <c r="I253" s="569"/>
      <c r="J253" s="566"/>
      <c r="K253" s="566"/>
      <c r="L253" s="567"/>
      <c r="M253" s="569"/>
      <c r="N253" s="566"/>
      <c r="O253" s="566"/>
      <c r="P253" s="567"/>
      <c r="Q253" s="569"/>
      <c r="R253" s="566"/>
      <c r="S253" s="566"/>
      <c r="T253" s="567"/>
      <c r="U253" s="569"/>
      <c r="V253" s="566"/>
      <c r="W253" s="566"/>
      <c r="X253" s="571"/>
      <c r="Y253" s="534" t="s">
        <v>7</v>
      </c>
      <c r="Z253" s="535"/>
      <c r="AA253" s="535"/>
      <c r="AB253" s="536"/>
      <c r="AC253" s="75"/>
      <c r="AD253" s="7" t="s">
        <v>10</v>
      </c>
      <c r="AE253" s="3" t="s">
        <v>11</v>
      </c>
      <c r="AF253" s="7" t="s">
        <v>5</v>
      </c>
      <c r="AG253" s="3" t="s">
        <v>12</v>
      </c>
      <c r="AH253" s="4" t="s">
        <v>13</v>
      </c>
      <c r="AI253" s="3" t="s">
        <v>5</v>
      </c>
      <c r="AJ253" s="3" t="s">
        <v>12</v>
      </c>
      <c r="AK253" s="4" t="s">
        <v>13</v>
      </c>
      <c r="AL253" s="112"/>
      <c r="AM253" s="158" t="s">
        <v>150</v>
      </c>
      <c r="AN253" s="473"/>
      <c r="AO253" s="476"/>
      <c r="AP253" s="311" t="s">
        <v>488</v>
      </c>
      <c r="AQ253" s="470"/>
      <c r="AR253" s="334">
        <v>4</v>
      </c>
      <c r="AS253" s="334" t="s">
        <v>18</v>
      </c>
      <c r="AT253" s="334">
        <v>15</v>
      </c>
      <c r="AU253" s="470"/>
      <c r="AV253" s="324" t="s">
        <v>515</v>
      </c>
      <c r="AW253" s="481"/>
      <c r="AX253" s="483"/>
      <c r="BA253" s="146" t="s">
        <v>150</v>
      </c>
      <c r="BB253" s="679"/>
      <c r="BC253" s="682"/>
      <c r="BD253" s="294" t="s">
        <v>529</v>
      </c>
      <c r="BE253" s="685"/>
      <c r="BF253" s="309">
        <v>15</v>
      </c>
      <c r="BG253" s="309" t="s">
        <v>18</v>
      </c>
      <c r="BH253" s="309">
        <v>12</v>
      </c>
      <c r="BI253" s="685"/>
      <c r="BJ253" s="332" t="s">
        <v>547</v>
      </c>
      <c r="BK253" s="688"/>
      <c r="BL253" s="691"/>
    </row>
    <row r="254" spans="2:64" ht="10.050000000000001" customHeight="1" x14ac:dyDescent="0.15">
      <c r="B254" s="91"/>
      <c r="C254" s="552" t="s">
        <v>121</v>
      </c>
      <c r="D254" s="553"/>
      <c r="E254" s="554"/>
      <c r="F254" s="555"/>
      <c r="G254" s="555"/>
      <c r="H254" s="556"/>
      <c r="I254" s="55">
        <v>2</v>
      </c>
      <c r="J254" s="56" t="str">
        <f>IF(I254="","","-")</f>
        <v>-</v>
      </c>
      <c r="K254" s="57">
        <v>1</v>
      </c>
      <c r="L254" s="533" t="str">
        <f>IF(I254&lt;&gt;"",IF(I254&gt;K254,IF(I255&gt;K255,"○",IF(I256&gt;K256,"○","×")),IF(I255&gt;K255,IF(I256&gt;K256,"○","×"),"×")),"")</f>
        <v>○</v>
      </c>
      <c r="M254" s="55">
        <v>2</v>
      </c>
      <c r="N254" s="58" t="str">
        <f t="shared" ref="N254:N259" si="28">IF(M254="","","-")</f>
        <v>-</v>
      </c>
      <c r="O254" s="59">
        <v>0</v>
      </c>
      <c r="P254" s="533" t="str">
        <f>IF(M254&lt;&gt;"",IF(M254&gt;O254,IF(M255&gt;O255,"○",IF(M256&gt;O256,"○","×")),IF(M255&gt;O255,IF(M256&gt;O256,"○","×"),"×")),"")</f>
        <v>×</v>
      </c>
      <c r="Q254" s="55">
        <v>2</v>
      </c>
      <c r="R254" s="58" t="str">
        <f t="shared" ref="R254:R262" si="29">IF(Q254="","","-")</f>
        <v>-</v>
      </c>
      <c r="S254" s="59">
        <v>0</v>
      </c>
      <c r="T254" s="533" t="str">
        <f>IF(Q254&lt;&gt;"",IF(Q254&gt;S254,IF(Q255&gt;S255,"○",IF(Q256&gt;S256,"○","×")),IF(Q255&gt;S255,IF(Q256&gt;S256,"○","×"),"×")),"")</f>
        <v>○</v>
      </c>
      <c r="U254" s="55">
        <v>2</v>
      </c>
      <c r="V254" s="58" t="str">
        <f t="shared" ref="V254:V265" si="30">IF(U254="","","-")</f>
        <v>-</v>
      </c>
      <c r="W254" s="59">
        <v>0</v>
      </c>
      <c r="X254" s="551" t="str">
        <f>IF(U254&lt;&gt;"",IF(U254&gt;W254,IF(U255&gt;W255,"○",IF(U256&gt;W256,"○","×")),IF(U255&gt;W255,IF(U256&gt;W256,"○","×"),"×")),"")</f>
        <v>×</v>
      </c>
      <c r="Y254" s="540" t="s">
        <v>3</v>
      </c>
      <c r="Z254" s="541"/>
      <c r="AA254" s="541"/>
      <c r="AB254" s="542"/>
      <c r="AC254" s="75"/>
      <c r="AD254" s="15"/>
      <c r="AE254" s="16"/>
      <c r="AF254" s="76"/>
      <c r="AG254" s="77"/>
      <c r="AH254" s="18"/>
      <c r="AI254" s="16"/>
      <c r="AJ254" s="16"/>
      <c r="AK254" s="18"/>
      <c r="AL254" s="110"/>
      <c r="AM254" s="485">
        <v>3</v>
      </c>
      <c r="AN254" s="473"/>
      <c r="AO254" s="476"/>
      <c r="AP254" s="321"/>
      <c r="AQ254" s="479"/>
      <c r="AR254" s="308"/>
      <c r="AS254" s="308" t="s">
        <v>18</v>
      </c>
      <c r="AT254" s="308"/>
      <c r="AU254" s="479"/>
      <c r="AV254" s="325"/>
      <c r="AW254" s="481"/>
      <c r="AX254" s="483"/>
      <c r="BA254" s="693">
        <v>3</v>
      </c>
      <c r="BB254" s="679"/>
      <c r="BC254" s="682"/>
      <c r="BD254" s="295"/>
      <c r="BE254" s="686"/>
      <c r="BF254" s="229"/>
      <c r="BG254" s="229" t="s">
        <v>18</v>
      </c>
      <c r="BH254" s="229"/>
      <c r="BI254" s="686"/>
      <c r="BJ254" s="303"/>
      <c r="BK254" s="688"/>
      <c r="BL254" s="691"/>
    </row>
    <row r="255" spans="2:64" ht="10.050000000000001" customHeight="1" x14ac:dyDescent="0.15">
      <c r="B255" s="91"/>
      <c r="C255" s="491"/>
      <c r="D255" s="492"/>
      <c r="E255" s="557"/>
      <c r="F255" s="505"/>
      <c r="G255" s="505"/>
      <c r="H255" s="506"/>
      <c r="I255" s="55">
        <v>2</v>
      </c>
      <c r="J255" s="56" t="str">
        <f>IF(I255="","","-")</f>
        <v>-</v>
      </c>
      <c r="K255" s="61">
        <v>0</v>
      </c>
      <c r="L255" s="518"/>
      <c r="M255" s="55">
        <v>1</v>
      </c>
      <c r="N255" s="56" t="str">
        <f t="shared" si="28"/>
        <v>-</v>
      </c>
      <c r="O255" s="57">
        <v>2</v>
      </c>
      <c r="P255" s="518"/>
      <c r="Q255" s="55">
        <v>0</v>
      </c>
      <c r="R255" s="56" t="str">
        <f t="shared" si="29"/>
        <v>-</v>
      </c>
      <c r="S255" s="57">
        <v>2</v>
      </c>
      <c r="T255" s="518"/>
      <c r="U255" s="55">
        <v>1</v>
      </c>
      <c r="V255" s="56" t="str">
        <f t="shared" si="30"/>
        <v>-</v>
      </c>
      <c r="W255" s="57">
        <v>2</v>
      </c>
      <c r="X255" s="521"/>
      <c r="Y255" s="525"/>
      <c r="Z255" s="526"/>
      <c r="AA255" s="526"/>
      <c r="AB255" s="527"/>
      <c r="AC255" s="75"/>
      <c r="AD255" s="15">
        <f>COUNTIF(E254:X256,"○")</f>
        <v>2</v>
      </c>
      <c r="AE255" s="16">
        <f>COUNTIF(E254:X256,"×")</f>
        <v>2</v>
      </c>
      <c r="AF255" s="76">
        <f>(IF((E254&gt;G254),1,0))+(IF((E255&gt;G255),1,0))+(IF((E256&gt;G256),1,0))+(IF((I254&gt;K254),1,0))+(IF((I255&gt;K255),1,0))+(IF((I256&gt;K256),1,0))+(IF((M254&gt;O254),1,0))+(IF((M255&gt;O255),1,0))+(IF((M256&gt;O256),1,0))+(IF((Q254&gt;S254),1,0))+(IF((Q255&gt;S255),1,0))+(IF((Q256&gt;S256),1,0))+(IF((U254&gt;W254),1,0))+(IF((U255&gt;W255),1,0))+(IF((U256&gt;W256),1,0))</f>
        <v>7</v>
      </c>
      <c r="AG255" s="77">
        <f>(IF((E254&lt;G254),1,0))+(IF((E255&lt;G255),1,0))+(IF((E256&lt;G256),1,0))+(IF((I254&lt;K254),1,0))+(IF((I255&lt;K255),1,0))+(IF((I256&lt;K256),1,0))+(IF((M254&lt;O254),1,0))+(IF((M255&lt;O255),1,0))+(IF((M256&lt;O256),1,0))+(IF((Q254&lt;S254),1,0))+(IF((Q255&lt;S255),1,0))+(IF((Q256&lt;S256),1,0))+(IF((U254&lt;W254),1,0))+(IF((U255&lt;W255),1,0))+(IF((U256&lt;W256),1,0))</f>
        <v>5</v>
      </c>
      <c r="AH255" s="78">
        <f>AF255-AG255</f>
        <v>2</v>
      </c>
      <c r="AI255" s="16">
        <f>SUM(E254:E256,I254:I256,M254:M256,Q254:Q256,U254:U256)</f>
        <v>17</v>
      </c>
      <c r="AJ255" s="16">
        <f>SUM(G254:G256,K254:K256,O254:O256,S254:S256,W254:W256)</f>
        <v>12</v>
      </c>
      <c r="AK255" s="18">
        <f>AI255-AJ255</f>
        <v>5</v>
      </c>
      <c r="AL255" s="110"/>
      <c r="AM255" s="485"/>
      <c r="AN255" s="473"/>
      <c r="AO255" s="476"/>
      <c r="AP255" s="311" t="s">
        <v>480</v>
      </c>
      <c r="AQ255" s="469">
        <v>0</v>
      </c>
      <c r="AR255" s="334">
        <v>11</v>
      </c>
      <c r="AS255" s="334" t="s">
        <v>18</v>
      </c>
      <c r="AT255" s="334">
        <v>15</v>
      </c>
      <c r="AU255" s="469">
        <v>2</v>
      </c>
      <c r="AV255" s="316" t="s">
        <v>513</v>
      </c>
      <c r="AW255" s="481"/>
      <c r="AX255" s="483"/>
      <c r="BA255" s="693"/>
      <c r="BB255" s="679"/>
      <c r="BC255" s="682"/>
      <c r="BD255" s="296" t="s">
        <v>525</v>
      </c>
      <c r="BE255" s="694">
        <v>0</v>
      </c>
      <c r="BF255" s="309">
        <v>4</v>
      </c>
      <c r="BG255" s="309" t="s">
        <v>18</v>
      </c>
      <c r="BH255" s="309">
        <v>15</v>
      </c>
      <c r="BI255" s="694">
        <v>2</v>
      </c>
      <c r="BJ255" s="296" t="s">
        <v>213</v>
      </c>
      <c r="BK255" s="688"/>
      <c r="BL255" s="691"/>
    </row>
    <row r="256" spans="2:64" ht="10.050000000000001" customHeight="1" x14ac:dyDescent="0.15">
      <c r="B256" s="91"/>
      <c r="C256" s="491"/>
      <c r="D256" s="492"/>
      <c r="E256" s="558"/>
      <c r="F256" s="515"/>
      <c r="G256" s="515"/>
      <c r="H256" s="516"/>
      <c r="I256" s="62">
        <v>2</v>
      </c>
      <c r="J256" s="56" t="str">
        <f>IF(I256="","","-")</f>
        <v>-</v>
      </c>
      <c r="K256" s="63">
        <v>1</v>
      </c>
      <c r="L256" s="519"/>
      <c r="M256" s="62">
        <v>0</v>
      </c>
      <c r="N256" s="64" t="str">
        <f t="shared" si="28"/>
        <v>-</v>
      </c>
      <c r="O256" s="63">
        <v>2</v>
      </c>
      <c r="P256" s="518"/>
      <c r="Q256" s="55">
        <v>2</v>
      </c>
      <c r="R256" s="56" t="str">
        <f t="shared" si="29"/>
        <v>-</v>
      </c>
      <c r="S256" s="57">
        <v>0</v>
      </c>
      <c r="T256" s="518"/>
      <c r="U256" s="55">
        <v>1</v>
      </c>
      <c r="V256" s="56" t="str">
        <f t="shared" si="30"/>
        <v>-</v>
      </c>
      <c r="W256" s="57">
        <v>2</v>
      </c>
      <c r="X256" s="521"/>
      <c r="Y256" s="24">
        <f>AD255</f>
        <v>2</v>
      </c>
      <c r="Z256" s="25" t="s">
        <v>14</v>
      </c>
      <c r="AA256" s="25">
        <f>AE255</f>
        <v>2</v>
      </c>
      <c r="AB256" s="26" t="s">
        <v>11</v>
      </c>
      <c r="AC256" s="75"/>
      <c r="AD256" s="15"/>
      <c r="AE256" s="16"/>
      <c r="AF256" s="76"/>
      <c r="AG256" s="77"/>
      <c r="AH256" s="18"/>
      <c r="AI256" s="16"/>
      <c r="AJ256" s="16"/>
      <c r="AK256" s="18"/>
      <c r="AL256" s="113"/>
      <c r="AM256" s="159"/>
      <c r="AN256" s="473"/>
      <c r="AO256" s="476"/>
      <c r="AP256" s="311" t="s">
        <v>557</v>
      </c>
      <c r="AQ256" s="470"/>
      <c r="AR256" s="334">
        <v>9</v>
      </c>
      <c r="AS256" s="334" t="s">
        <v>18</v>
      </c>
      <c r="AT256" s="334">
        <v>15</v>
      </c>
      <c r="AU256" s="470"/>
      <c r="AV256" s="311" t="s">
        <v>515</v>
      </c>
      <c r="AW256" s="481"/>
      <c r="AX256" s="483"/>
      <c r="BA256" s="147"/>
      <c r="BB256" s="679"/>
      <c r="BC256" s="682"/>
      <c r="BD256" s="296" t="s">
        <v>210</v>
      </c>
      <c r="BE256" s="685"/>
      <c r="BF256" s="309">
        <v>13</v>
      </c>
      <c r="BG256" s="309" t="s">
        <v>18</v>
      </c>
      <c r="BH256" s="309">
        <v>15</v>
      </c>
      <c r="BI256" s="685"/>
      <c r="BJ256" s="291" t="s">
        <v>551</v>
      </c>
      <c r="BK256" s="688"/>
      <c r="BL256" s="691"/>
    </row>
    <row r="257" spans="2:64" ht="10.050000000000001" customHeight="1" thickBot="1" x14ac:dyDescent="0.2">
      <c r="B257" s="91"/>
      <c r="C257" s="510" t="s">
        <v>107</v>
      </c>
      <c r="D257" s="511"/>
      <c r="E257" s="65">
        <f>IF(K254="","",K254)</f>
        <v>1</v>
      </c>
      <c r="F257" s="56" t="str">
        <f t="shared" ref="F257:F268" si="31">IF(E257="","","-")</f>
        <v>-</v>
      </c>
      <c r="G257" s="1">
        <f>IF(I254="","",I254)</f>
        <v>2</v>
      </c>
      <c r="H257" s="498" t="str">
        <f>IF(L254="","",IF(L254="○","×",IF(L254="×","○")))</f>
        <v>×</v>
      </c>
      <c r="I257" s="501"/>
      <c r="J257" s="502"/>
      <c r="K257" s="502"/>
      <c r="L257" s="503"/>
      <c r="M257" s="55">
        <v>0</v>
      </c>
      <c r="N257" s="56" t="str">
        <f t="shared" si="28"/>
        <v>-</v>
      </c>
      <c r="O257" s="57">
        <v>2</v>
      </c>
      <c r="P257" s="517" t="str">
        <f>IF(M257&lt;&gt;"",IF(M257&gt;O257,IF(M258&gt;O258,"○",IF(M259&gt;O259,"○","×")),IF(M258&gt;O258,IF(M259&gt;O259,"○","×"),"×")),"")</f>
        <v>×</v>
      </c>
      <c r="Q257" s="79">
        <v>2</v>
      </c>
      <c r="R257" s="68" t="str">
        <f t="shared" si="29"/>
        <v>-</v>
      </c>
      <c r="S257" s="80">
        <v>0</v>
      </c>
      <c r="T257" s="517" t="str">
        <f>IF(Q257&lt;&gt;"",IF(Q257&gt;S257,IF(Q258&gt;S258,"○",IF(Q259&gt;S259,"○","×")),IF(Q258&gt;S258,IF(Q259&gt;S259,"○","×"),"×")),"")</f>
        <v>○</v>
      </c>
      <c r="U257" s="79">
        <v>0</v>
      </c>
      <c r="V257" s="68" t="str">
        <f t="shared" si="30"/>
        <v>-</v>
      </c>
      <c r="W257" s="80">
        <v>2</v>
      </c>
      <c r="X257" s="520" t="str">
        <f>IF(U257&lt;&gt;"",IF(U257&gt;W257,IF(U258&gt;W258,"○",IF(U259&gt;W259,"○","×")),IF(U258&gt;W258,IF(U259&gt;W259,"○","×"),"×")),"")</f>
        <v>×</v>
      </c>
      <c r="Y257" s="522" t="s">
        <v>1</v>
      </c>
      <c r="Z257" s="523"/>
      <c r="AA257" s="523"/>
      <c r="AB257" s="524"/>
      <c r="AC257" s="75"/>
      <c r="AD257" s="32"/>
      <c r="AE257" s="33"/>
      <c r="AF257" s="81"/>
      <c r="AG257" s="82"/>
      <c r="AH257" s="34"/>
      <c r="AI257" s="33"/>
      <c r="AJ257" s="33"/>
      <c r="AK257" s="34"/>
      <c r="AL257" s="110"/>
      <c r="AM257" s="160"/>
      <c r="AN257" s="474"/>
      <c r="AO257" s="477"/>
      <c r="AP257" s="317"/>
      <c r="AQ257" s="471"/>
      <c r="AR257" s="177"/>
      <c r="AS257" s="177" t="s">
        <v>18</v>
      </c>
      <c r="AT257" s="177"/>
      <c r="AU257" s="471"/>
      <c r="AV257" s="317"/>
      <c r="AW257" s="482"/>
      <c r="AX257" s="484"/>
      <c r="BA257" s="148"/>
      <c r="BB257" s="680"/>
      <c r="BC257" s="683"/>
      <c r="BD257" s="297"/>
      <c r="BE257" s="695"/>
      <c r="BF257" s="179"/>
      <c r="BG257" s="179" t="s">
        <v>18</v>
      </c>
      <c r="BH257" s="179"/>
      <c r="BI257" s="695"/>
      <c r="BJ257" s="297"/>
      <c r="BK257" s="689"/>
      <c r="BL257" s="692"/>
    </row>
    <row r="258" spans="2:64" ht="10.050000000000001" customHeight="1" x14ac:dyDescent="0.15">
      <c r="B258" s="91"/>
      <c r="C258" s="491"/>
      <c r="D258" s="492"/>
      <c r="E258" s="65">
        <f>IF(K255="","",K255)</f>
        <v>0</v>
      </c>
      <c r="F258" s="56" t="str">
        <f t="shared" si="31"/>
        <v>-</v>
      </c>
      <c r="G258" s="1">
        <f>IF(I255="","",I255)</f>
        <v>2</v>
      </c>
      <c r="H258" s="499" t="str">
        <f>IF(J255="","",J255)</f>
        <v>-</v>
      </c>
      <c r="I258" s="504"/>
      <c r="J258" s="505"/>
      <c r="K258" s="505"/>
      <c r="L258" s="506"/>
      <c r="M258" s="55">
        <v>0</v>
      </c>
      <c r="N258" s="56" t="str">
        <f t="shared" si="28"/>
        <v>-</v>
      </c>
      <c r="O258" s="57">
        <v>2</v>
      </c>
      <c r="P258" s="518"/>
      <c r="Q258" s="55">
        <v>2</v>
      </c>
      <c r="R258" s="56" t="str">
        <f t="shared" si="29"/>
        <v>-</v>
      </c>
      <c r="S258" s="57">
        <v>0</v>
      </c>
      <c r="T258" s="518"/>
      <c r="U258" s="55">
        <v>2</v>
      </c>
      <c r="V258" s="56" t="str">
        <f t="shared" si="30"/>
        <v>-</v>
      </c>
      <c r="W258" s="57">
        <v>0</v>
      </c>
      <c r="X258" s="521"/>
      <c r="Y258" s="525"/>
      <c r="Z258" s="526"/>
      <c r="AA258" s="526"/>
      <c r="AB258" s="527"/>
      <c r="AC258" s="75"/>
      <c r="AD258" s="15">
        <f>COUNTIF(E257:X259,"○")</f>
        <v>1</v>
      </c>
      <c r="AE258" s="16">
        <f>COUNTIF(E257:X259,"×")</f>
        <v>3</v>
      </c>
      <c r="AF258" s="76">
        <f>(IF((E257&gt;G257),1,0))+(IF((E258&gt;G258),1,0))+(IF((E259&gt;G259),1,0))+(IF((I257&gt;K257),1,0))+(IF((I258&gt;K258),1,0))+(IF((I259&gt;K259),1,0))+(IF((M257&gt;O257),1,0))+(IF((M258&gt;O258),1,0))+(IF((M259&gt;O259),1,0))+(IF((Q257&gt;S257),1,0))+(IF((Q258&gt;S258),1,0))+(IF((Q259&gt;S259),1,0))+(IF((U257&gt;W257),1,0))+(IF((U258&gt;W258),1,0))+(IF((U259&gt;W259),1,0))</f>
        <v>4</v>
      </c>
      <c r="AG258" s="77">
        <f>(IF((E257&lt;G257),1,0))+(IF((E258&lt;G258),1,0))+(IF((E259&lt;G259),1,0))+(IF((I257&lt;K257),1,0))+(IF((I258&lt;K258),1,0))+(IF((I259&lt;K259),1,0))+(IF((M257&lt;O257),1,0))+(IF((M258&lt;O258),1,0))+(IF((M259&lt;O259),1,0))+(IF((Q257&lt;S257),1,0))+(IF((Q258&lt;S258),1,0))+(IF((Q259&lt;S259),1,0))+(IF((U257&lt;W257),1,0))+(IF((U258&lt;W258),1,0))+(IF((U259&lt;W259),1,0))</f>
        <v>8</v>
      </c>
      <c r="AH258" s="78">
        <f>AF258-AG258</f>
        <v>-4</v>
      </c>
      <c r="AI258" s="16">
        <f>SUM(E257:E259,I257:I259,M257:M259,Q257:Q259,U257:U259)</f>
        <v>11</v>
      </c>
      <c r="AJ258" s="16">
        <f>SUM(G257:G259,K257:K259,O257:O259,S257:S259,W257:W259)</f>
        <v>16</v>
      </c>
      <c r="AK258" s="18">
        <f>AI258-AJ258</f>
        <v>-5</v>
      </c>
      <c r="AL258" s="110"/>
      <c r="AM258" s="152"/>
      <c r="AN258" s="472" t="s">
        <v>163</v>
      </c>
      <c r="AO258" s="475">
        <v>0</v>
      </c>
      <c r="AP258" s="310" t="s">
        <v>468</v>
      </c>
      <c r="AQ258" s="478">
        <v>1</v>
      </c>
      <c r="AR258" s="176">
        <v>15</v>
      </c>
      <c r="AS258" s="176" t="s">
        <v>18</v>
      </c>
      <c r="AT258" s="176">
        <v>10</v>
      </c>
      <c r="AU258" s="478">
        <v>2</v>
      </c>
      <c r="AV258" s="310" t="s">
        <v>497</v>
      </c>
      <c r="AW258" s="480">
        <v>3</v>
      </c>
      <c r="AX258" s="466" t="s">
        <v>169</v>
      </c>
      <c r="BA258" s="140"/>
      <c r="BB258" s="678" t="s">
        <v>120</v>
      </c>
      <c r="BC258" s="681">
        <v>1</v>
      </c>
      <c r="BD258" s="298" t="s">
        <v>209</v>
      </c>
      <c r="BE258" s="684">
        <v>2</v>
      </c>
      <c r="BF258" s="178">
        <v>15</v>
      </c>
      <c r="BG258" s="178" t="s">
        <v>18</v>
      </c>
      <c r="BH258" s="178">
        <v>12</v>
      </c>
      <c r="BI258" s="684">
        <v>0</v>
      </c>
      <c r="BJ258" s="298" t="s">
        <v>535</v>
      </c>
      <c r="BK258" s="687">
        <v>2</v>
      </c>
      <c r="BL258" s="705" t="s">
        <v>126</v>
      </c>
    </row>
    <row r="259" spans="2:64" ht="10.050000000000001" customHeight="1" x14ac:dyDescent="0.15">
      <c r="B259" s="91"/>
      <c r="C259" s="512"/>
      <c r="D259" s="513"/>
      <c r="E259" s="66">
        <f>IF(K256="","",K256)</f>
        <v>1</v>
      </c>
      <c r="F259" s="56" t="str">
        <f t="shared" si="31"/>
        <v>-</v>
      </c>
      <c r="G259" s="67">
        <f>IF(I256="","",I256)</f>
        <v>2</v>
      </c>
      <c r="H259" s="572" t="str">
        <f>IF(J256="","",J256)</f>
        <v>-</v>
      </c>
      <c r="I259" s="514"/>
      <c r="J259" s="515"/>
      <c r="K259" s="515"/>
      <c r="L259" s="516"/>
      <c r="M259" s="62">
        <v>1</v>
      </c>
      <c r="N259" s="56" t="str">
        <f t="shared" si="28"/>
        <v>-</v>
      </c>
      <c r="O259" s="63">
        <v>2</v>
      </c>
      <c r="P259" s="519"/>
      <c r="Q259" s="62">
        <v>2</v>
      </c>
      <c r="R259" s="64" t="str">
        <f t="shared" si="29"/>
        <v>-</v>
      </c>
      <c r="S259" s="63">
        <v>0</v>
      </c>
      <c r="T259" s="519"/>
      <c r="U259" s="62">
        <v>0</v>
      </c>
      <c r="V259" s="64" t="str">
        <f t="shared" si="30"/>
        <v>-</v>
      </c>
      <c r="W259" s="63">
        <v>2</v>
      </c>
      <c r="X259" s="521"/>
      <c r="Y259" s="24">
        <f>AD258</f>
        <v>1</v>
      </c>
      <c r="Z259" s="25" t="s">
        <v>14</v>
      </c>
      <c r="AA259" s="25">
        <f>AE258</f>
        <v>3</v>
      </c>
      <c r="AB259" s="26" t="s">
        <v>11</v>
      </c>
      <c r="AC259" s="75"/>
      <c r="AD259" s="37"/>
      <c r="AE259" s="38"/>
      <c r="AF259" s="83"/>
      <c r="AG259" s="84"/>
      <c r="AH259" s="42"/>
      <c r="AI259" s="38"/>
      <c r="AJ259" s="38"/>
      <c r="AK259" s="42"/>
      <c r="AL259" s="113"/>
      <c r="AM259" s="154"/>
      <c r="AN259" s="473"/>
      <c r="AO259" s="476"/>
      <c r="AP259" s="311" t="s">
        <v>476</v>
      </c>
      <c r="AQ259" s="470"/>
      <c r="AR259" s="334">
        <v>9</v>
      </c>
      <c r="AS259" s="334" t="s">
        <v>18</v>
      </c>
      <c r="AT259" s="334">
        <v>15</v>
      </c>
      <c r="AU259" s="470"/>
      <c r="AV259" s="316" t="s">
        <v>207</v>
      </c>
      <c r="AW259" s="481"/>
      <c r="AX259" s="483"/>
      <c r="BA259" s="142"/>
      <c r="BB259" s="679"/>
      <c r="BC259" s="682"/>
      <c r="BD259" s="296" t="s">
        <v>519</v>
      </c>
      <c r="BE259" s="685"/>
      <c r="BF259" s="309">
        <v>15</v>
      </c>
      <c r="BG259" s="309" t="s">
        <v>18</v>
      </c>
      <c r="BH259" s="309">
        <v>13</v>
      </c>
      <c r="BI259" s="685"/>
      <c r="BJ259" s="296" t="s">
        <v>533</v>
      </c>
      <c r="BK259" s="688"/>
      <c r="BL259" s="691"/>
    </row>
    <row r="260" spans="2:64" ht="10.050000000000001" customHeight="1" x14ac:dyDescent="0.15">
      <c r="B260" s="91"/>
      <c r="C260" s="510" t="s">
        <v>127</v>
      </c>
      <c r="D260" s="511"/>
      <c r="E260" s="65">
        <f>IF(O254="","",O254)</f>
        <v>0</v>
      </c>
      <c r="F260" s="68" t="str">
        <f t="shared" si="31"/>
        <v>-</v>
      </c>
      <c r="G260" s="1">
        <f>IF(M254="","",M254)</f>
        <v>2</v>
      </c>
      <c r="H260" s="498" t="str">
        <f>IF(P254="","",IF(P254="○","×",IF(P254="×","○")))</f>
        <v>○</v>
      </c>
      <c r="I260" s="69">
        <f>IF(O257="","",O257)</f>
        <v>2</v>
      </c>
      <c r="J260" s="56" t="str">
        <f t="shared" ref="J260:J268" si="32">IF(I260="","","-")</f>
        <v>-</v>
      </c>
      <c r="K260" s="1">
        <f>IF(M257="","",M257)</f>
        <v>0</v>
      </c>
      <c r="L260" s="498" t="str">
        <f>IF(P257="","",IF(P257="○","×",IF(P257="×","○")))</f>
        <v>○</v>
      </c>
      <c r="M260" s="501"/>
      <c r="N260" s="502"/>
      <c r="O260" s="502"/>
      <c r="P260" s="503"/>
      <c r="Q260" s="55">
        <v>2</v>
      </c>
      <c r="R260" s="56" t="str">
        <f t="shared" si="29"/>
        <v>-</v>
      </c>
      <c r="S260" s="57">
        <v>0</v>
      </c>
      <c r="T260" s="518" t="str">
        <f>IF(Q260&lt;&gt;"",IF(Q260&gt;S260,IF(Q261&gt;S261,"○",IF(Q262&gt;S262,"○","×")),IF(Q261&gt;S261,IF(Q262&gt;S262,"○","×"),"×")),"")</f>
        <v>○</v>
      </c>
      <c r="U260" s="55">
        <v>1</v>
      </c>
      <c r="V260" s="56" t="str">
        <f t="shared" si="30"/>
        <v>-</v>
      </c>
      <c r="W260" s="57">
        <v>2</v>
      </c>
      <c r="X260" s="520" t="str">
        <f>IF(U260&lt;&gt;"",IF(U260&gt;W260,IF(U261&gt;W261,"○",IF(U262&gt;W262,"○","×")),IF(U261&gt;W261,IF(U262&gt;W262,"○","×"),"×")),"")</f>
        <v>○</v>
      </c>
      <c r="Y260" s="522" t="s">
        <v>4</v>
      </c>
      <c r="Z260" s="523"/>
      <c r="AA260" s="523"/>
      <c r="AB260" s="524"/>
      <c r="AC260" s="75"/>
      <c r="AD260" s="15"/>
      <c r="AE260" s="16"/>
      <c r="AF260" s="76"/>
      <c r="AG260" s="77"/>
      <c r="AH260" s="18"/>
      <c r="AI260" s="16"/>
      <c r="AJ260" s="16"/>
      <c r="AK260" s="18"/>
      <c r="AL260" s="110"/>
      <c r="AM260" s="485" t="s">
        <v>52</v>
      </c>
      <c r="AN260" s="473"/>
      <c r="AO260" s="476"/>
      <c r="AP260" s="312"/>
      <c r="AQ260" s="479"/>
      <c r="AR260" s="308">
        <v>7</v>
      </c>
      <c r="AS260" s="308" t="s">
        <v>18</v>
      </c>
      <c r="AT260" s="308">
        <v>15</v>
      </c>
      <c r="AU260" s="479"/>
      <c r="AV260" s="312"/>
      <c r="AW260" s="481"/>
      <c r="AX260" s="483"/>
      <c r="BA260" s="693" t="s">
        <v>53</v>
      </c>
      <c r="BB260" s="679"/>
      <c r="BC260" s="682"/>
      <c r="BD260" s="292"/>
      <c r="BE260" s="686"/>
      <c r="BF260" s="229"/>
      <c r="BG260" s="229" t="s">
        <v>18</v>
      </c>
      <c r="BH260" s="229"/>
      <c r="BI260" s="686"/>
      <c r="BJ260" s="292"/>
      <c r="BK260" s="688"/>
      <c r="BL260" s="691"/>
    </row>
    <row r="261" spans="2:64" ht="10.050000000000001" customHeight="1" x14ac:dyDescent="0.15">
      <c r="B261" s="91"/>
      <c r="C261" s="491"/>
      <c r="D261" s="492"/>
      <c r="E261" s="65">
        <f>IF(O255="","",O255)</f>
        <v>2</v>
      </c>
      <c r="F261" s="56" t="str">
        <f t="shared" si="31"/>
        <v>-</v>
      </c>
      <c r="G261" s="1">
        <f>IF(M255="","",M255)</f>
        <v>1</v>
      </c>
      <c r="H261" s="499" t="str">
        <f>IF(J258="","",J258)</f>
        <v/>
      </c>
      <c r="I261" s="69">
        <f>IF(O258="","",O258)</f>
        <v>2</v>
      </c>
      <c r="J261" s="56" t="str">
        <f t="shared" si="32"/>
        <v>-</v>
      </c>
      <c r="K261" s="1">
        <f>IF(M258="","",M258)</f>
        <v>0</v>
      </c>
      <c r="L261" s="499" t="str">
        <f>IF(N258="","",N258)</f>
        <v>-</v>
      </c>
      <c r="M261" s="504"/>
      <c r="N261" s="505"/>
      <c r="O261" s="505"/>
      <c r="P261" s="506"/>
      <c r="Q261" s="55">
        <v>2</v>
      </c>
      <c r="R261" s="56" t="str">
        <f t="shared" si="29"/>
        <v>-</v>
      </c>
      <c r="S261" s="57">
        <v>0</v>
      </c>
      <c r="T261" s="518"/>
      <c r="U261" s="55">
        <v>2</v>
      </c>
      <c r="V261" s="56" t="str">
        <f t="shared" si="30"/>
        <v>-</v>
      </c>
      <c r="W261" s="57">
        <v>0</v>
      </c>
      <c r="X261" s="521"/>
      <c r="Y261" s="525"/>
      <c r="Z261" s="526"/>
      <c r="AA261" s="526"/>
      <c r="AB261" s="527"/>
      <c r="AC261" s="75"/>
      <c r="AD261" s="15">
        <f>COUNTIF(E260:X262,"○")</f>
        <v>4</v>
      </c>
      <c r="AE261" s="16">
        <f>COUNTIF(E260:X262,"×")</f>
        <v>0</v>
      </c>
      <c r="AF261" s="76">
        <f>(IF((E260&gt;G260),1,0))+(IF((E261&gt;G261),1,0))+(IF((E262&gt;G262),1,0))+(IF((I260&gt;K260),1,0))+(IF((I261&gt;K261),1,0))+(IF((I262&gt;K262),1,0))+(IF((M260&gt;O260),1,0))+(IF((M261&gt;O261),1,0))+(IF((M262&gt;O262),1,0))+(IF((Q260&gt;S260),1,0))+(IF((Q261&gt;S261),1,0))+(IF((Q262&gt;S262),1,0))+(IF((U260&gt;W260),1,0))+(IF((U261&gt;W261),1,0))+(IF((U262&gt;W262),1,0))</f>
        <v>10</v>
      </c>
      <c r="AG261" s="77">
        <f>(IF((E260&lt;G260),1,0))+(IF((E261&lt;G261),1,0))+(IF((E262&lt;G262),1,0))+(IF((I260&lt;K260),1,0))+(IF((I261&lt;K261),1,0))+(IF((I262&lt;K262),1,0))+(IF((M260&lt;O260),1,0))+(IF((M261&lt;O261),1,0))+(IF((M262&lt;O262),1,0))+(IF((Q260&lt;S260),1,0))+(IF((Q261&lt;S261),1,0))+(IF((Q262&lt;S262),1,0))+(IF((U260&lt;W260),1,0))+(IF((U261&lt;W261),1,0))+(IF((U262&lt;W262),1,0))</f>
        <v>2</v>
      </c>
      <c r="AH261" s="78">
        <f>AF261-AG261</f>
        <v>8</v>
      </c>
      <c r="AI261" s="16">
        <f>SUM(E260:E262,I260:I262,M260:M262,Q260:Q262,U260:U262)</f>
        <v>21</v>
      </c>
      <c r="AJ261" s="16">
        <f>SUM(G260:G262,K260:K262,O260:O262,S260:S262,W260:W262)</f>
        <v>7</v>
      </c>
      <c r="AK261" s="18">
        <f>AI261-AJ261</f>
        <v>14</v>
      </c>
      <c r="AL261" s="110"/>
      <c r="AM261" s="485"/>
      <c r="AN261" s="473"/>
      <c r="AO261" s="476"/>
      <c r="AP261" s="313" t="s">
        <v>472</v>
      </c>
      <c r="AQ261" s="469">
        <v>0</v>
      </c>
      <c r="AR261" s="335">
        <v>9</v>
      </c>
      <c r="AS261" s="335" t="s">
        <v>18</v>
      </c>
      <c r="AT261" s="335">
        <v>15</v>
      </c>
      <c r="AU261" s="469">
        <v>2</v>
      </c>
      <c r="AV261" s="320" t="s">
        <v>495</v>
      </c>
      <c r="AW261" s="481"/>
      <c r="AX261" s="483"/>
      <c r="BA261" s="693"/>
      <c r="BB261" s="679"/>
      <c r="BC261" s="682"/>
      <c r="BD261" s="293" t="s">
        <v>521</v>
      </c>
      <c r="BE261" s="694">
        <v>1</v>
      </c>
      <c r="BF261" s="336">
        <v>15</v>
      </c>
      <c r="BG261" s="336" t="s">
        <v>18</v>
      </c>
      <c r="BH261" s="336">
        <v>11</v>
      </c>
      <c r="BI261" s="694">
        <v>2</v>
      </c>
      <c r="BJ261" s="299" t="s">
        <v>537</v>
      </c>
      <c r="BK261" s="688"/>
      <c r="BL261" s="691"/>
    </row>
    <row r="262" spans="2:64" ht="10.050000000000001" customHeight="1" x14ac:dyDescent="0.15">
      <c r="B262" s="91"/>
      <c r="C262" s="512"/>
      <c r="D262" s="513"/>
      <c r="E262" s="65">
        <f>IF(O256="","",O256)</f>
        <v>2</v>
      </c>
      <c r="F262" s="56" t="str">
        <f t="shared" si="31"/>
        <v>-</v>
      </c>
      <c r="G262" s="1">
        <f>IF(M256="","",M256)</f>
        <v>0</v>
      </c>
      <c r="H262" s="499" t="str">
        <f>IF(J259="","",J259)</f>
        <v/>
      </c>
      <c r="I262" s="69">
        <f>IF(O259="","",O259)</f>
        <v>2</v>
      </c>
      <c r="J262" s="56" t="str">
        <f t="shared" si="32"/>
        <v>-</v>
      </c>
      <c r="K262" s="1">
        <f>IF(M259="","",M259)</f>
        <v>1</v>
      </c>
      <c r="L262" s="499" t="str">
        <f>IF(N259="","",N259)</f>
        <v>-</v>
      </c>
      <c r="M262" s="504"/>
      <c r="N262" s="505"/>
      <c r="O262" s="505"/>
      <c r="P262" s="506"/>
      <c r="Q262" s="55">
        <v>2</v>
      </c>
      <c r="R262" s="56" t="str">
        <f t="shared" si="29"/>
        <v>-</v>
      </c>
      <c r="S262" s="57">
        <v>0</v>
      </c>
      <c r="T262" s="519"/>
      <c r="U262" s="55">
        <v>2</v>
      </c>
      <c r="V262" s="56" t="str">
        <f t="shared" si="30"/>
        <v>-</v>
      </c>
      <c r="W262" s="57">
        <v>1</v>
      </c>
      <c r="X262" s="528"/>
      <c r="Y262" s="24">
        <f>AD261</f>
        <v>4</v>
      </c>
      <c r="Z262" s="25" t="s">
        <v>14</v>
      </c>
      <c r="AA262" s="25">
        <f>AE261</f>
        <v>0</v>
      </c>
      <c r="AB262" s="26" t="s">
        <v>11</v>
      </c>
      <c r="AC262" s="75"/>
      <c r="AD262" s="15"/>
      <c r="AE262" s="16"/>
      <c r="AF262" s="76"/>
      <c r="AG262" s="77"/>
      <c r="AH262" s="18"/>
      <c r="AI262" s="16"/>
      <c r="AJ262" s="16"/>
      <c r="AK262" s="18"/>
      <c r="AL262" s="113"/>
      <c r="AM262" s="158" t="s">
        <v>150</v>
      </c>
      <c r="AN262" s="473"/>
      <c r="AO262" s="476"/>
      <c r="AP262" s="314" t="s">
        <v>470</v>
      </c>
      <c r="AQ262" s="470"/>
      <c r="AR262" s="334">
        <v>5</v>
      </c>
      <c r="AS262" s="334" t="s">
        <v>18</v>
      </c>
      <c r="AT262" s="334">
        <v>15</v>
      </c>
      <c r="AU262" s="470"/>
      <c r="AV262" s="316" t="s">
        <v>493</v>
      </c>
      <c r="AW262" s="481"/>
      <c r="AX262" s="483"/>
      <c r="BA262" s="146" t="s">
        <v>150</v>
      </c>
      <c r="BB262" s="679"/>
      <c r="BC262" s="682"/>
      <c r="BD262" s="294" t="s">
        <v>523</v>
      </c>
      <c r="BE262" s="685"/>
      <c r="BF262" s="309">
        <v>11</v>
      </c>
      <c r="BG262" s="309" t="s">
        <v>18</v>
      </c>
      <c r="BH262" s="309">
        <v>15</v>
      </c>
      <c r="BI262" s="685"/>
      <c r="BJ262" s="296" t="s">
        <v>211</v>
      </c>
      <c r="BK262" s="688"/>
      <c r="BL262" s="691"/>
    </row>
    <row r="263" spans="2:64" ht="10.050000000000001" customHeight="1" x14ac:dyDescent="0.15">
      <c r="B263" s="91"/>
      <c r="C263" s="510" t="s">
        <v>118</v>
      </c>
      <c r="D263" s="511"/>
      <c r="E263" s="85">
        <f>IF(S254="","",S254)</f>
        <v>0</v>
      </c>
      <c r="F263" s="68" t="str">
        <f t="shared" si="31"/>
        <v>-</v>
      </c>
      <c r="G263" s="5">
        <f>IF(Q254="","",Q254)</f>
        <v>2</v>
      </c>
      <c r="H263" s="495" t="str">
        <f>IF(T254="","",IF(T254="○","×",IF(T254="×","○")))</f>
        <v>×</v>
      </c>
      <c r="I263" s="71">
        <f>IF(S257="","",S257)</f>
        <v>0</v>
      </c>
      <c r="J263" s="68" t="str">
        <f t="shared" si="32"/>
        <v>-</v>
      </c>
      <c r="K263" s="5">
        <f>IF(Q257="","",Q257)</f>
        <v>2</v>
      </c>
      <c r="L263" s="498" t="str">
        <f>IF(T257="","",IF(T257="○","×",IF(T257="×","○")))</f>
        <v>×</v>
      </c>
      <c r="M263" s="5">
        <f>IF(S260="","",S260)</f>
        <v>0</v>
      </c>
      <c r="N263" s="68" t="str">
        <f t="shared" ref="N263:N268" si="33">IF(M263="","","-")</f>
        <v>-</v>
      </c>
      <c r="O263" s="5">
        <f>IF(Q260="","",Q260)</f>
        <v>2</v>
      </c>
      <c r="P263" s="498" t="str">
        <f>IF(T260="","",IF(T260="○","×",IF(T260="×","○")))</f>
        <v>×</v>
      </c>
      <c r="Q263" s="501"/>
      <c r="R263" s="502"/>
      <c r="S263" s="502"/>
      <c r="T263" s="503"/>
      <c r="U263" s="79">
        <v>0</v>
      </c>
      <c r="V263" s="68" t="str">
        <f t="shared" si="30"/>
        <v>-</v>
      </c>
      <c r="W263" s="80">
        <v>2</v>
      </c>
      <c r="X263" s="521" t="str">
        <f>IF(U263&lt;&gt;"",IF(U263&gt;W263,IF(U264&gt;W264,"○",IF(U265&gt;W265,"○","×")),IF(U264&gt;W264,IF(U265&gt;W265,"○","×"),"×")),"")</f>
        <v>×</v>
      </c>
      <c r="Y263" s="522" t="s">
        <v>2</v>
      </c>
      <c r="Z263" s="523"/>
      <c r="AA263" s="523"/>
      <c r="AB263" s="524"/>
      <c r="AC263" s="75"/>
      <c r="AD263" s="32"/>
      <c r="AE263" s="33"/>
      <c r="AF263" s="81"/>
      <c r="AG263" s="82"/>
      <c r="AH263" s="34"/>
      <c r="AI263" s="33"/>
      <c r="AJ263" s="33"/>
      <c r="AK263" s="34"/>
      <c r="AL263" s="110"/>
      <c r="AM263" s="485">
        <v>4</v>
      </c>
      <c r="AN263" s="473"/>
      <c r="AO263" s="476"/>
      <c r="AP263" s="315"/>
      <c r="AQ263" s="479"/>
      <c r="AR263" s="308"/>
      <c r="AS263" s="308" t="s">
        <v>18</v>
      </c>
      <c r="AT263" s="308"/>
      <c r="AU263" s="479"/>
      <c r="AV263" s="321"/>
      <c r="AW263" s="481"/>
      <c r="AX263" s="483"/>
      <c r="BA263" s="693">
        <v>4</v>
      </c>
      <c r="BB263" s="679"/>
      <c r="BC263" s="682"/>
      <c r="BD263" s="329"/>
      <c r="BE263" s="686"/>
      <c r="BF263" s="229">
        <v>10</v>
      </c>
      <c r="BG263" s="229" t="s">
        <v>18</v>
      </c>
      <c r="BH263" s="229">
        <v>15</v>
      </c>
      <c r="BI263" s="686"/>
      <c r="BJ263" s="300"/>
      <c r="BK263" s="688"/>
      <c r="BL263" s="691"/>
    </row>
    <row r="264" spans="2:64" ht="10.050000000000001" customHeight="1" x14ac:dyDescent="0.15">
      <c r="B264" s="91"/>
      <c r="C264" s="491"/>
      <c r="D264" s="492"/>
      <c r="E264" s="65">
        <f>IF(S255="","",S255)</f>
        <v>2</v>
      </c>
      <c r="F264" s="56" t="str">
        <f t="shared" si="31"/>
        <v>-</v>
      </c>
      <c r="G264" s="1">
        <f>IF(Q255="","",Q255)</f>
        <v>0</v>
      </c>
      <c r="H264" s="496" t="str">
        <f>IF(J261="","",J261)</f>
        <v>-</v>
      </c>
      <c r="I264" s="69">
        <f>IF(S258="","",S258)</f>
        <v>0</v>
      </c>
      <c r="J264" s="56" t="str">
        <f t="shared" si="32"/>
        <v>-</v>
      </c>
      <c r="K264" s="1">
        <f>IF(Q258="","",Q258)</f>
        <v>2</v>
      </c>
      <c r="L264" s="499" t="str">
        <f>IF(N261="","",N261)</f>
        <v/>
      </c>
      <c r="M264" s="1">
        <f>IF(S261="","",S261)</f>
        <v>0</v>
      </c>
      <c r="N264" s="56" t="str">
        <f t="shared" si="33"/>
        <v>-</v>
      </c>
      <c r="O264" s="1">
        <f>IF(Q261="","",Q261)</f>
        <v>2</v>
      </c>
      <c r="P264" s="499" t="str">
        <f>IF(R261="","",R261)</f>
        <v>-</v>
      </c>
      <c r="Q264" s="504"/>
      <c r="R264" s="505"/>
      <c r="S264" s="505"/>
      <c r="T264" s="506"/>
      <c r="U264" s="55">
        <v>0</v>
      </c>
      <c r="V264" s="56" t="str">
        <f t="shared" si="30"/>
        <v>-</v>
      </c>
      <c r="W264" s="57">
        <v>2</v>
      </c>
      <c r="X264" s="521"/>
      <c r="Y264" s="525"/>
      <c r="Z264" s="526"/>
      <c r="AA264" s="526"/>
      <c r="AB264" s="527"/>
      <c r="AC264" s="75"/>
      <c r="AD264" s="15">
        <f>COUNTIF(E263:X265,"○")</f>
        <v>0</v>
      </c>
      <c r="AE264" s="16">
        <f>COUNTIF(E263:X265,"×")</f>
        <v>4</v>
      </c>
      <c r="AF264" s="76">
        <f>(IF((E263&gt;G263),1,0))+(IF((E264&gt;G264),1,0))+(IF((E265&gt;G265),1,0))+(IF((I263&gt;K263),1,0))+(IF((I264&gt;K264),1,0))+(IF((I265&gt;K265),1,0))+(IF((M263&gt;O263),1,0))+(IF((M264&gt;O264),1,0))+(IF((M265&gt;O265),1,0))+(IF((Q263&gt;S263),1,0))+(IF((Q264&gt;S264),1,0))+(IF((Q265&gt;S265),1,0))+(IF((U263&gt;W263),1,0))+(IF((U264&gt;W264),1,0))+(IF((U265&gt;W265),1,0))</f>
        <v>1</v>
      </c>
      <c r="AG264" s="77">
        <f>(IF((E263&lt;G263),1,0))+(IF((E264&lt;G264),1,0))+(IF((E265&lt;G265),1,0))+(IF((I263&lt;K263),1,0))+(IF((I264&lt;K264),1,0))+(IF((I265&lt;K265),1,0))+(IF((M263&lt;O263),1,0))+(IF((M264&lt;O264),1,0))+(IF((M265&lt;O265),1,0))+(IF((Q263&lt;S263),1,0))+(IF((Q264&lt;S264),1,0))+(IF((Q265&lt;S265),1,0))+(IF((U263&lt;W263),1,0))+(IF((U264&lt;W264),1,0))+(IF((U265&lt;W265),1,0))</f>
        <v>11</v>
      </c>
      <c r="AH264" s="78">
        <f>AF264-AG264</f>
        <v>-10</v>
      </c>
      <c r="AI264" s="16">
        <f>SUM(E263:E265,I263:I265,M263:M265,Q263:Q265,U263:U265)</f>
        <v>2</v>
      </c>
      <c r="AJ264" s="16">
        <f>SUM(G263:G265,K263:K265,O263:O265,S263:S265,W263:W265)</f>
        <v>22</v>
      </c>
      <c r="AK264" s="18">
        <f>AI264-AJ264</f>
        <v>-20</v>
      </c>
      <c r="AL264" s="110"/>
      <c r="AM264" s="485"/>
      <c r="AN264" s="473"/>
      <c r="AO264" s="476"/>
      <c r="AP264" s="316" t="s">
        <v>474</v>
      </c>
      <c r="AQ264" s="469">
        <v>0</v>
      </c>
      <c r="AR264" s="334">
        <v>7</v>
      </c>
      <c r="AS264" s="334" t="s">
        <v>18</v>
      </c>
      <c r="AT264" s="334">
        <v>15</v>
      </c>
      <c r="AU264" s="469">
        <v>2</v>
      </c>
      <c r="AV264" s="316" t="s">
        <v>491</v>
      </c>
      <c r="AW264" s="481"/>
      <c r="AX264" s="483"/>
      <c r="BA264" s="693"/>
      <c r="BB264" s="679"/>
      <c r="BC264" s="682"/>
      <c r="BD264" s="296" t="s">
        <v>209</v>
      </c>
      <c r="BE264" s="694">
        <v>0</v>
      </c>
      <c r="BF264" s="309">
        <v>2</v>
      </c>
      <c r="BG264" s="309" t="s">
        <v>18</v>
      </c>
      <c r="BH264" s="309">
        <v>15</v>
      </c>
      <c r="BI264" s="694">
        <v>2</v>
      </c>
      <c r="BJ264" s="296" t="s">
        <v>535</v>
      </c>
      <c r="BK264" s="688"/>
      <c r="BL264" s="691"/>
    </row>
    <row r="265" spans="2:64" ht="10.050000000000001" customHeight="1" x14ac:dyDescent="0.15">
      <c r="B265" s="91"/>
      <c r="C265" s="512"/>
      <c r="D265" s="513"/>
      <c r="E265" s="65">
        <f>IF(S256="","",S256)</f>
        <v>0</v>
      </c>
      <c r="F265" s="56" t="str">
        <f t="shared" si="31"/>
        <v>-</v>
      </c>
      <c r="G265" s="1">
        <f>IF(Q256="","",Q256)</f>
        <v>2</v>
      </c>
      <c r="H265" s="496" t="str">
        <f>IF(J262="","",J262)</f>
        <v>-</v>
      </c>
      <c r="I265" s="69">
        <f>IF(S259="","",S259)</f>
        <v>0</v>
      </c>
      <c r="J265" s="56" t="str">
        <f t="shared" si="32"/>
        <v>-</v>
      </c>
      <c r="K265" s="1">
        <f>IF(Q259="","",Q259)</f>
        <v>2</v>
      </c>
      <c r="L265" s="499" t="str">
        <f>IF(N262="","",N262)</f>
        <v/>
      </c>
      <c r="M265" s="1">
        <f>IF(S262="","",S262)</f>
        <v>0</v>
      </c>
      <c r="N265" s="56" t="str">
        <f t="shared" si="33"/>
        <v>-</v>
      </c>
      <c r="O265" s="1">
        <f>IF(Q262="","",Q262)</f>
        <v>2</v>
      </c>
      <c r="P265" s="499" t="str">
        <f>IF(R262="","",R262)</f>
        <v>-</v>
      </c>
      <c r="Q265" s="504"/>
      <c r="R265" s="505"/>
      <c r="S265" s="505"/>
      <c r="T265" s="506"/>
      <c r="U265" s="55">
        <v>0</v>
      </c>
      <c r="V265" s="56" t="str">
        <f t="shared" si="30"/>
        <v>-</v>
      </c>
      <c r="W265" s="57">
        <v>2</v>
      </c>
      <c r="X265" s="528"/>
      <c r="Y265" s="24">
        <f>AD264</f>
        <v>0</v>
      </c>
      <c r="Z265" s="25" t="s">
        <v>14</v>
      </c>
      <c r="AA265" s="25">
        <f>AE264</f>
        <v>4</v>
      </c>
      <c r="AB265" s="26" t="s">
        <v>11</v>
      </c>
      <c r="AC265" s="75"/>
      <c r="AD265" s="37"/>
      <c r="AE265" s="38"/>
      <c r="AF265" s="83"/>
      <c r="AG265" s="84"/>
      <c r="AH265" s="42"/>
      <c r="AI265" s="38"/>
      <c r="AJ265" s="38"/>
      <c r="AK265" s="42"/>
      <c r="AL265" s="113"/>
      <c r="AM265" s="159"/>
      <c r="AN265" s="473"/>
      <c r="AO265" s="476"/>
      <c r="AP265" s="311" t="s">
        <v>468</v>
      </c>
      <c r="AQ265" s="470"/>
      <c r="AR265" s="334">
        <v>13</v>
      </c>
      <c r="AS265" s="334" t="s">
        <v>18</v>
      </c>
      <c r="AT265" s="334">
        <v>15</v>
      </c>
      <c r="AU265" s="470"/>
      <c r="AV265" s="316" t="s">
        <v>493</v>
      </c>
      <c r="AW265" s="481"/>
      <c r="AX265" s="483"/>
      <c r="BA265" s="147"/>
      <c r="BB265" s="679"/>
      <c r="BC265" s="682"/>
      <c r="BD265" s="296" t="s">
        <v>236</v>
      </c>
      <c r="BE265" s="685"/>
      <c r="BF265" s="309">
        <v>2</v>
      </c>
      <c r="BG265" s="309" t="s">
        <v>18</v>
      </c>
      <c r="BH265" s="309">
        <v>15</v>
      </c>
      <c r="BI265" s="685"/>
      <c r="BJ265" s="296" t="s">
        <v>537</v>
      </c>
      <c r="BK265" s="688"/>
      <c r="BL265" s="691"/>
    </row>
    <row r="266" spans="2:64" ht="10.050000000000001" customHeight="1" thickBot="1" x14ac:dyDescent="0.2">
      <c r="B266" s="91"/>
      <c r="C266" s="491" t="s">
        <v>130</v>
      </c>
      <c r="D266" s="492"/>
      <c r="E266" s="85">
        <f>IF(W254="","",W254)</f>
        <v>0</v>
      </c>
      <c r="F266" s="68" t="str">
        <f t="shared" si="31"/>
        <v>-</v>
      </c>
      <c r="G266" s="5">
        <f>IF(U254="","",U254)</f>
        <v>2</v>
      </c>
      <c r="H266" s="495" t="str">
        <f>IF(X254="","",IF(X254="○","×",IF(X254="×","○")))</f>
        <v>○</v>
      </c>
      <c r="I266" s="71">
        <f>IF(W257="","",W257)</f>
        <v>2</v>
      </c>
      <c r="J266" s="68" t="str">
        <f t="shared" si="32"/>
        <v>-</v>
      </c>
      <c r="K266" s="5">
        <f>IF(U257="","",U257)</f>
        <v>0</v>
      </c>
      <c r="L266" s="498" t="str">
        <f>IF(X257="","",IF(X257="○","×",IF(X257="×","○")))</f>
        <v>○</v>
      </c>
      <c r="M266" s="5">
        <f>IF(W260="","",W260)</f>
        <v>2</v>
      </c>
      <c r="N266" s="68" t="str">
        <f t="shared" si="33"/>
        <v>-</v>
      </c>
      <c r="O266" s="5">
        <f>IF(U260="","",U260)</f>
        <v>1</v>
      </c>
      <c r="P266" s="498" t="str">
        <f>IF(X260="","",IF(X260="○","×",IF(X260="×","○")))</f>
        <v>×</v>
      </c>
      <c r="Q266" s="71">
        <f>IF(W263="","",W263)</f>
        <v>2</v>
      </c>
      <c r="R266" s="68" t="str">
        <f>IF(Q266="","","-")</f>
        <v>-</v>
      </c>
      <c r="S266" s="5">
        <f>IF(U263="","",U263)</f>
        <v>0</v>
      </c>
      <c r="T266" s="498" t="str">
        <f>IF(X263="","",IF(X263="○","×",IF(X263="×","○")))</f>
        <v>○</v>
      </c>
      <c r="U266" s="501"/>
      <c r="V266" s="502"/>
      <c r="W266" s="502"/>
      <c r="X266" s="503"/>
      <c r="Y266" s="522" t="s">
        <v>0</v>
      </c>
      <c r="Z266" s="523"/>
      <c r="AA266" s="523"/>
      <c r="AB266" s="524"/>
      <c r="AC266" s="75"/>
      <c r="AD266" s="15"/>
      <c r="AE266" s="16"/>
      <c r="AF266" s="76"/>
      <c r="AG266" s="77"/>
      <c r="AH266" s="18"/>
      <c r="AI266" s="16"/>
      <c r="AJ266" s="16"/>
      <c r="AK266" s="18"/>
      <c r="AL266" s="110"/>
      <c r="AM266" s="160"/>
      <c r="AN266" s="474"/>
      <c r="AO266" s="477"/>
      <c r="AP266" s="317"/>
      <c r="AQ266" s="471"/>
      <c r="AR266" s="177"/>
      <c r="AS266" s="177" t="s">
        <v>18</v>
      </c>
      <c r="AT266" s="177"/>
      <c r="AU266" s="471"/>
      <c r="AV266" s="317"/>
      <c r="AW266" s="482"/>
      <c r="AX266" s="484"/>
      <c r="BA266" s="148"/>
      <c r="BB266" s="680"/>
      <c r="BC266" s="683"/>
      <c r="BD266" s="297"/>
      <c r="BE266" s="695"/>
      <c r="BF266" s="179"/>
      <c r="BG266" s="179" t="s">
        <v>18</v>
      </c>
      <c r="BH266" s="179"/>
      <c r="BI266" s="695"/>
      <c r="BJ266" s="297"/>
      <c r="BK266" s="689"/>
      <c r="BL266" s="692"/>
    </row>
    <row r="267" spans="2:64" ht="10.050000000000001" customHeight="1" x14ac:dyDescent="0.15">
      <c r="B267" s="91"/>
      <c r="C267" s="491"/>
      <c r="D267" s="492"/>
      <c r="E267" s="65">
        <f>IF(W255="","",W255)</f>
        <v>2</v>
      </c>
      <c r="F267" s="56" t="str">
        <f t="shared" si="31"/>
        <v>-</v>
      </c>
      <c r="G267" s="1">
        <f>IF(U255="","",U255)</f>
        <v>1</v>
      </c>
      <c r="H267" s="496" t="str">
        <f>IF(J258="","",J258)</f>
        <v/>
      </c>
      <c r="I267" s="69">
        <f>IF(W258="","",W258)</f>
        <v>0</v>
      </c>
      <c r="J267" s="56" t="str">
        <f t="shared" si="32"/>
        <v>-</v>
      </c>
      <c r="K267" s="1">
        <f>IF(U258="","",U258)</f>
        <v>2</v>
      </c>
      <c r="L267" s="499" t="str">
        <f>IF(N264="","",N264)</f>
        <v>-</v>
      </c>
      <c r="M267" s="1">
        <f>IF(W261="","",W261)</f>
        <v>0</v>
      </c>
      <c r="N267" s="56" t="str">
        <f t="shared" si="33"/>
        <v>-</v>
      </c>
      <c r="O267" s="1">
        <f>IF(U261="","",U261)</f>
        <v>2</v>
      </c>
      <c r="P267" s="499" t="str">
        <f>IF(R264="","",R264)</f>
        <v/>
      </c>
      <c r="Q267" s="69">
        <f>IF(W264="","",W264)</f>
        <v>2</v>
      </c>
      <c r="R267" s="56" t="str">
        <f>IF(Q267="","","-")</f>
        <v>-</v>
      </c>
      <c r="S267" s="1">
        <f>IF(U264="","",U264)</f>
        <v>0</v>
      </c>
      <c r="T267" s="499" t="str">
        <f>IF(V264="","",V264)</f>
        <v>-</v>
      </c>
      <c r="U267" s="504"/>
      <c r="V267" s="505"/>
      <c r="W267" s="505"/>
      <c r="X267" s="506"/>
      <c r="Y267" s="525"/>
      <c r="Z267" s="526"/>
      <c r="AA267" s="526"/>
      <c r="AB267" s="527"/>
      <c r="AC267" s="75"/>
      <c r="AD267" s="15">
        <f>COUNTIF(E266:X268,"○")</f>
        <v>3</v>
      </c>
      <c r="AE267" s="16">
        <f>COUNTIF(E266:X268,"×")</f>
        <v>1</v>
      </c>
      <c r="AF267" s="76">
        <f>(IF((E266&gt;G266),1,0))+(IF((E267&gt;G267),1,0))+(IF((E268&gt;G268),1,0))+(IF((I266&gt;K266),1,0))+(IF((I267&gt;K267),1,0))+(IF((I268&gt;K268),1,0))+(IF((M266&gt;O266),1,0))+(IF((M267&gt;O267),1,0))+(IF((M268&gt;O268),1,0))+(IF((Q266&gt;S266),1,0))+(IF((Q267&gt;S267),1,0))+(IF((Q268&gt;S268),1,0))+(IF((U266&gt;W266),1,0))+(IF((U267&gt;W267),1,0))+(IF((U268&gt;W268),1,0))</f>
        <v>8</v>
      </c>
      <c r="AG267" s="77">
        <f>(IF((E266&lt;G266),1,0))+(IF((E267&lt;G267),1,0))+(IF((E268&lt;G268),1,0))+(IF((I266&lt;K266),1,0))+(IF((I267&lt;K267),1,0))+(IF((I268&lt;K268),1,0))+(IF((M266&lt;O266),1,0))+(IF((M267&lt;O267),1,0))+(IF((M268&lt;O268),1,0))+(IF((Q266&lt;S266),1,0))+(IF((Q267&lt;S267),1,0))+(IF((Q268&lt;S268),1,0))+(IF((U266&lt;W266),1,0))+(IF((U267&lt;W267),1,0))+(IF((U268&lt;W268),1,0))</f>
        <v>4</v>
      </c>
      <c r="AH267" s="78">
        <f>AF267-AG267</f>
        <v>4</v>
      </c>
      <c r="AI267" s="16">
        <f>SUM(E266:E268,I266:I268,M266:M268,Q266:Q268,U266:U268)</f>
        <v>17</v>
      </c>
      <c r="AJ267" s="16">
        <f>SUM(G266:G268,K266:K268,O266:O268,S266:S268,W266:W268)</f>
        <v>11</v>
      </c>
      <c r="AK267" s="18">
        <f>AI267-AJ267</f>
        <v>6</v>
      </c>
      <c r="AL267" s="110"/>
      <c r="AM267" s="152"/>
      <c r="AN267" s="466" t="s">
        <v>563</v>
      </c>
      <c r="AO267" s="475">
        <v>0</v>
      </c>
      <c r="AP267" s="310" t="s">
        <v>261</v>
      </c>
      <c r="AQ267" s="478">
        <v>0</v>
      </c>
      <c r="AR267" s="176">
        <v>10</v>
      </c>
      <c r="AS267" s="176" t="s">
        <v>18</v>
      </c>
      <c r="AT267" s="176">
        <v>15</v>
      </c>
      <c r="AU267" s="478">
        <v>2</v>
      </c>
      <c r="AV267" s="310" t="s">
        <v>208</v>
      </c>
      <c r="AW267" s="480">
        <v>3</v>
      </c>
      <c r="AX267" s="466" t="s">
        <v>168</v>
      </c>
      <c r="BA267" s="140"/>
      <c r="BB267" s="678" t="s">
        <v>172</v>
      </c>
      <c r="BC267" s="681">
        <v>0</v>
      </c>
      <c r="BD267" s="290" t="s">
        <v>539</v>
      </c>
      <c r="BE267" s="684">
        <v>0</v>
      </c>
      <c r="BF267" s="178">
        <v>8</v>
      </c>
      <c r="BG267" s="178" t="s">
        <v>18</v>
      </c>
      <c r="BH267" s="178">
        <v>15</v>
      </c>
      <c r="BI267" s="684">
        <v>2</v>
      </c>
      <c r="BJ267" s="298" t="s">
        <v>553</v>
      </c>
      <c r="BK267" s="687">
        <v>3</v>
      </c>
      <c r="BL267" s="690" t="s">
        <v>171</v>
      </c>
    </row>
    <row r="268" spans="2:64" ht="10.050000000000001" customHeight="1" thickBot="1" x14ac:dyDescent="0.2">
      <c r="B268" s="91"/>
      <c r="C268" s="493"/>
      <c r="D268" s="494"/>
      <c r="E268" s="72">
        <f>IF(W256="","",W256)</f>
        <v>2</v>
      </c>
      <c r="F268" s="73" t="str">
        <f t="shared" si="31"/>
        <v>-</v>
      </c>
      <c r="G268" s="2">
        <f>IF(U256="","",U256)</f>
        <v>1</v>
      </c>
      <c r="H268" s="497" t="str">
        <f>IF(J259="","",J259)</f>
        <v/>
      </c>
      <c r="I268" s="74">
        <f>IF(W259="","",W259)</f>
        <v>2</v>
      </c>
      <c r="J268" s="73" t="str">
        <f t="shared" si="32"/>
        <v>-</v>
      </c>
      <c r="K268" s="2">
        <f>IF(U259="","",U259)</f>
        <v>0</v>
      </c>
      <c r="L268" s="500" t="str">
        <f>IF(N265="","",N265)</f>
        <v>-</v>
      </c>
      <c r="M268" s="2">
        <f>IF(W262="","",W262)</f>
        <v>1</v>
      </c>
      <c r="N268" s="73" t="str">
        <f t="shared" si="33"/>
        <v>-</v>
      </c>
      <c r="O268" s="2">
        <f>IF(U262="","",U262)</f>
        <v>2</v>
      </c>
      <c r="P268" s="500" t="str">
        <f>IF(R265="","",R265)</f>
        <v/>
      </c>
      <c r="Q268" s="74">
        <f>IF(W265="","",W265)</f>
        <v>2</v>
      </c>
      <c r="R268" s="73" t="str">
        <f>IF(Q268="","","-")</f>
        <v>-</v>
      </c>
      <c r="S268" s="2">
        <f>IF(U265="","",U265)</f>
        <v>0</v>
      </c>
      <c r="T268" s="500" t="str">
        <f>IF(V265="","",V265)</f>
        <v>-</v>
      </c>
      <c r="U268" s="507"/>
      <c r="V268" s="508"/>
      <c r="W268" s="508"/>
      <c r="X268" s="509"/>
      <c r="Y268" s="52">
        <f>AD267</f>
        <v>3</v>
      </c>
      <c r="Z268" s="53" t="s">
        <v>14</v>
      </c>
      <c r="AA268" s="53">
        <f>AE267</f>
        <v>1</v>
      </c>
      <c r="AB268" s="54" t="s">
        <v>11</v>
      </c>
      <c r="AC268" s="75"/>
      <c r="AD268" s="37"/>
      <c r="AE268" s="38"/>
      <c r="AF268" s="83"/>
      <c r="AG268" s="84"/>
      <c r="AH268" s="42"/>
      <c r="AI268" s="38"/>
      <c r="AJ268" s="38"/>
      <c r="AK268" s="42"/>
      <c r="AL268" s="113"/>
      <c r="AM268" s="154"/>
      <c r="AN268" s="483"/>
      <c r="AO268" s="476"/>
      <c r="AP268" s="311" t="s">
        <v>262</v>
      </c>
      <c r="AQ268" s="470"/>
      <c r="AR268" s="334">
        <v>3</v>
      </c>
      <c r="AS268" s="334" t="s">
        <v>18</v>
      </c>
      <c r="AT268" s="334">
        <v>15</v>
      </c>
      <c r="AU268" s="470"/>
      <c r="AV268" s="311" t="s">
        <v>513</v>
      </c>
      <c r="AW268" s="481"/>
      <c r="AX268" s="483"/>
      <c r="BA268" s="142"/>
      <c r="BB268" s="679"/>
      <c r="BC268" s="682"/>
      <c r="BD268" s="296" t="s">
        <v>545</v>
      </c>
      <c r="BE268" s="685"/>
      <c r="BF268" s="309">
        <v>3</v>
      </c>
      <c r="BG268" s="309" t="s">
        <v>18</v>
      </c>
      <c r="BH268" s="309">
        <v>15</v>
      </c>
      <c r="BI268" s="685"/>
      <c r="BJ268" s="296" t="s">
        <v>213</v>
      </c>
      <c r="BK268" s="688"/>
      <c r="BL268" s="691"/>
    </row>
    <row r="269" spans="2:64" ht="10.050000000000001" customHeight="1" x14ac:dyDescent="0.2">
      <c r="B269" s="91"/>
      <c r="W269" s="96"/>
      <c r="X269" s="96"/>
      <c r="AM269" s="485" t="s">
        <v>52</v>
      </c>
      <c r="AN269" s="483"/>
      <c r="AO269" s="476"/>
      <c r="AP269" s="312"/>
      <c r="AQ269" s="479"/>
      <c r="AR269" s="308"/>
      <c r="AS269" s="308" t="s">
        <v>18</v>
      </c>
      <c r="AT269" s="308"/>
      <c r="AU269" s="479"/>
      <c r="AV269" s="312"/>
      <c r="AW269" s="481"/>
      <c r="AX269" s="483"/>
      <c r="BA269" s="693" t="s">
        <v>53</v>
      </c>
      <c r="BB269" s="679"/>
      <c r="BC269" s="682"/>
      <c r="BD269" s="292"/>
      <c r="BE269" s="686"/>
      <c r="BF269" s="229"/>
      <c r="BG269" s="229" t="s">
        <v>18</v>
      </c>
      <c r="BH269" s="229"/>
      <c r="BI269" s="686"/>
      <c r="BJ269" s="292"/>
      <c r="BK269" s="688"/>
      <c r="BL269" s="691"/>
    </row>
    <row r="270" spans="2:64" ht="10.050000000000001" customHeight="1" x14ac:dyDescent="0.2">
      <c r="B270" s="91"/>
      <c r="W270" s="96"/>
      <c r="X270" s="96"/>
      <c r="AM270" s="485"/>
      <c r="AN270" s="483"/>
      <c r="AO270" s="476"/>
      <c r="AP270" s="320" t="s">
        <v>263</v>
      </c>
      <c r="AQ270" s="469">
        <v>0</v>
      </c>
      <c r="AR270" s="335">
        <v>6</v>
      </c>
      <c r="AS270" s="335" t="s">
        <v>18</v>
      </c>
      <c r="AT270" s="335">
        <v>15</v>
      </c>
      <c r="AU270" s="469">
        <v>2</v>
      </c>
      <c r="AV270" s="323" t="s">
        <v>517</v>
      </c>
      <c r="AW270" s="481"/>
      <c r="AX270" s="483"/>
      <c r="BA270" s="693"/>
      <c r="BB270" s="679"/>
      <c r="BC270" s="682"/>
      <c r="BD270" s="330" t="s">
        <v>541</v>
      </c>
      <c r="BE270" s="694">
        <v>0</v>
      </c>
      <c r="BF270" s="336">
        <v>8</v>
      </c>
      <c r="BG270" s="336" t="s">
        <v>18</v>
      </c>
      <c r="BH270" s="336">
        <v>15</v>
      </c>
      <c r="BI270" s="694">
        <v>2</v>
      </c>
      <c r="BJ270" s="333" t="s">
        <v>551</v>
      </c>
      <c r="BK270" s="688"/>
      <c r="BL270" s="691"/>
    </row>
    <row r="271" spans="2:64" ht="10.050000000000001" customHeight="1" x14ac:dyDescent="0.2">
      <c r="B271" s="91"/>
      <c r="W271" s="96"/>
      <c r="X271" s="96"/>
      <c r="AM271" s="158" t="s">
        <v>150</v>
      </c>
      <c r="AN271" s="483"/>
      <c r="AO271" s="476"/>
      <c r="AP271" s="311" t="s">
        <v>267</v>
      </c>
      <c r="AQ271" s="470"/>
      <c r="AR271" s="334">
        <v>8</v>
      </c>
      <c r="AS271" s="334" t="s">
        <v>18</v>
      </c>
      <c r="AT271" s="334">
        <v>15</v>
      </c>
      <c r="AU271" s="470"/>
      <c r="AV271" s="324" t="s">
        <v>515</v>
      </c>
      <c r="AW271" s="481"/>
      <c r="AX271" s="483"/>
      <c r="BA271" s="146" t="s">
        <v>150</v>
      </c>
      <c r="BB271" s="679"/>
      <c r="BC271" s="682"/>
      <c r="BD271" s="294" t="s">
        <v>543</v>
      </c>
      <c r="BE271" s="685"/>
      <c r="BF271" s="309">
        <v>8</v>
      </c>
      <c r="BG271" s="309" t="s">
        <v>18</v>
      </c>
      <c r="BH271" s="309">
        <v>15</v>
      </c>
      <c r="BI271" s="685"/>
      <c r="BJ271" s="332" t="s">
        <v>547</v>
      </c>
      <c r="BK271" s="688"/>
      <c r="BL271" s="691"/>
    </row>
    <row r="272" spans="2:64" ht="10.050000000000001" customHeight="1" x14ac:dyDescent="0.2">
      <c r="B272" s="91"/>
      <c r="W272" s="96"/>
      <c r="X272" s="96"/>
      <c r="AM272" s="485">
        <v>5</v>
      </c>
      <c r="AN272" s="483"/>
      <c r="AO272" s="476"/>
      <c r="AP272" s="321"/>
      <c r="AQ272" s="479"/>
      <c r="AR272" s="308"/>
      <c r="AS272" s="308" t="s">
        <v>18</v>
      </c>
      <c r="AT272" s="308"/>
      <c r="AU272" s="479"/>
      <c r="AV272" s="325"/>
      <c r="AW272" s="481"/>
      <c r="AX272" s="483"/>
      <c r="BA272" s="693">
        <v>5</v>
      </c>
      <c r="BB272" s="679"/>
      <c r="BC272" s="682"/>
      <c r="BD272" s="295"/>
      <c r="BE272" s="686"/>
      <c r="BF272" s="229"/>
      <c r="BG272" s="229" t="s">
        <v>18</v>
      </c>
      <c r="BH272" s="229"/>
      <c r="BI272" s="686"/>
      <c r="BJ272" s="303"/>
      <c r="BK272" s="688"/>
      <c r="BL272" s="691"/>
    </row>
    <row r="273" spans="2:64" ht="10.050000000000001" customHeight="1" x14ac:dyDescent="0.2">
      <c r="B273" s="91"/>
      <c r="W273" s="96"/>
      <c r="X273" s="96"/>
      <c r="AM273" s="485"/>
      <c r="AN273" s="483"/>
      <c r="AO273" s="476"/>
      <c r="AP273" s="311" t="s">
        <v>264</v>
      </c>
      <c r="AQ273" s="469">
        <v>0</v>
      </c>
      <c r="AR273" s="334">
        <v>3</v>
      </c>
      <c r="AS273" s="334" t="s">
        <v>18</v>
      </c>
      <c r="AT273" s="334">
        <v>15</v>
      </c>
      <c r="AU273" s="469">
        <v>2</v>
      </c>
      <c r="AV273" s="311" t="s">
        <v>208</v>
      </c>
      <c r="AW273" s="481"/>
      <c r="AX273" s="483"/>
      <c r="BA273" s="693"/>
      <c r="BB273" s="679"/>
      <c r="BC273" s="682"/>
      <c r="BD273" s="296" t="s">
        <v>212</v>
      </c>
      <c r="BE273" s="694">
        <v>0</v>
      </c>
      <c r="BF273" s="309">
        <v>8</v>
      </c>
      <c r="BG273" s="309" t="s">
        <v>18</v>
      </c>
      <c r="BH273" s="309">
        <v>15</v>
      </c>
      <c r="BI273" s="694">
        <v>2</v>
      </c>
      <c r="BJ273" s="296" t="s">
        <v>553</v>
      </c>
      <c r="BK273" s="688"/>
      <c r="BL273" s="691"/>
    </row>
    <row r="274" spans="2:64" ht="10.050000000000001" customHeight="1" x14ac:dyDescent="0.2">
      <c r="B274" s="91"/>
      <c r="W274" s="96"/>
      <c r="X274" s="96"/>
      <c r="AM274" s="159"/>
      <c r="AN274" s="483"/>
      <c r="AO274" s="476"/>
      <c r="AP274" s="311" t="s">
        <v>268</v>
      </c>
      <c r="AQ274" s="470"/>
      <c r="AR274" s="334">
        <v>4</v>
      </c>
      <c r="AS274" s="334" t="s">
        <v>18</v>
      </c>
      <c r="AT274" s="334">
        <v>15</v>
      </c>
      <c r="AU274" s="470"/>
      <c r="AV274" s="311" t="s">
        <v>517</v>
      </c>
      <c r="AW274" s="481"/>
      <c r="AX274" s="483"/>
      <c r="BA274" s="147"/>
      <c r="BB274" s="679"/>
      <c r="BC274" s="682"/>
      <c r="BD274" s="291" t="s">
        <v>560</v>
      </c>
      <c r="BE274" s="685"/>
      <c r="BF274" s="309">
        <v>11</v>
      </c>
      <c r="BG274" s="309" t="s">
        <v>18</v>
      </c>
      <c r="BH274" s="309">
        <v>15</v>
      </c>
      <c r="BI274" s="685"/>
      <c r="BJ274" s="291" t="s">
        <v>549</v>
      </c>
      <c r="BK274" s="688"/>
      <c r="BL274" s="691"/>
    </row>
    <row r="275" spans="2:64" ht="10.050000000000001" customHeight="1" thickBot="1" x14ac:dyDescent="0.25">
      <c r="C275" s="620" t="s">
        <v>203</v>
      </c>
      <c r="D275" s="620"/>
      <c r="E275" s="97"/>
      <c r="F275" s="97"/>
      <c r="G275" s="97"/>
      <c r="AM275" s="160"/>
      <c r="AN275" s="484"/>
      <c r="AO275" s="477"/>
      <c r="AP275" s="317"/>
      <c r="AQ275" s="471"/>
      <c r="AR275" s="177"/>
      <c r="AS275" s="177" t="s">
        <v>18</v>
      </c>
      <c r="AT275" s="177"/>
      <c r="AU275" s="471"/>
      <c r="AV275" s="317"/>
      <c r="AW275" s="482"/>
      <c r="AX275" s="484"/>
      <c r="BA275" s="148"/>
      <c r="BB275" s="680"/>
      <c r="BC275" s="683"/>
      <c r="BD275" s="297"/>
      <c r="BE275" s="695"/>
      <c r="BF275" s="179"/>
      <c r="BG275" s="179" t="s">
        <v>18</v>
      </c>
      <c r="BH275" s="179"/>
      <c r="BI275" s="695"/>
      <c r="BJ275" s="297"/>
      <c r="BK275" s="689"/>
      <c r="BL275" s="692"/>
    </row>
    <row r="276" spans="2:64" ht="10.050000000000001" customHeight="1" thickBot="1" x14ac:dyDescent="0.25">
      <c r="C276" s="621"/>
      <c r="D276" s="621"/>
      <c r="E276" s="121"/>
      <c r="F276" s="121"/>
      <c r="G276" s="121"/>
      <c r="AM276" s="152"/>
      <c r="AN276" s="472" t="s">
        <v>115</v>
      </c>
      <c r="AO276" s="475">
        <v>1</v>
      </c>
      <c r="AP276" s="310" t="s">
        <v>259</v>
      </c>
      <c r="AQ276" s="478">
        <v>1</v>
      </c>
      <c r="AR276" s="176">
        <v>13</v>
      </c>
      <c r="AS276" s="176" t="s">
        <v>18</v>
      </c>
      <c r="AT276" s="176">
        <v>15</v>
      </c>
      <c r="AU276" s="478">
        <v>2</v>
      </c>
      <c r="AV276" s="310" t="s">
        <v>497</v>
      </c>
      <c r="AW276" s="480">
        <v>2</v>
      </c>
      <c r="AX276" s="466" t="s">
        <v>169</v>
      </c>
      <c r="BA276" s="140"/>
      <c r="BB276" s="678" t="s">
        <v>170</v>
      </c>
      <c r="BC276" s="681">
        <v>0</v>
      </c>
      <c r="BD276" s="290" t="s">
        <v>205</v>
      </c>
      <c r="BE276" s="684">
        <v>0</v>
      </c>
      <c r="BF276" s="178">
        <v>12</v>
      </c>
      <c r="BG276" s="178" t="s">
        <v>18</v>
      </c>
      <c r="BH276" s="178">
        <v>15</v>
      </c>
      <c r="BI276" s="684">
        <v>2</v>
      </c>
      <c r="BJ276" s="298" t="s">
        <v>535</v>
      </c>
      <c r="BK276" s="687"/>
      <c r="BL276" s="705" t="s">
        <v>126</v>
      </c>
    </row>
    <row r="277" spans="2:64" ht="10.050000000000001" customHeight="1" thickTop="1" thickBot="1" x14ac:dyDescent="0.25">
      <c r="C277" s="698" t="s">
        <v>50</v>
      </c>
      <c r="D277" s="699"/>
      <c r="E277" s="720" t="s">
        <v>175</v>
      </c>
      <c r="F277" s="721"/>
      <c r="G277" s="721"/>
      <c r="H277" s="721"/>
      <c r="I277" s="721"/>
      <c r="J277" s="721"/>
      <c r="K277" s="722"/>
      <c r="L277" s="116" t="s">
        <v>51</v>
      </c>
      <c r="M277" s="116"/>
      <c r="N277" s="116"/>
      <c r="O277" s="120"/>
      <c r="P277" s="116"/>
      <c r="Q277" s="120"/>
      <c r="R277" s="116"/>
      <c r="S277" s="116"/>
      <c r="T277" s="116"/>
      <c r="U277" s="116"/>
      <c r="V277" s="116"/>
      <c r="W277" s="116"/>
      <c r="X277" s="116"/>
      <c r="Y277" s="116"/>
      <c r="Z277" s="182"/>
      <c r="AA277" s="337"/>
      <c r="AB277" s="337"/>
      <c r="AC277" s="337"/>
      <c r="AD277" s="338"/>
      <c r="AM277" s="154"/>
      <c r="AN277" s="473"/>
      <c r="AO277" s="476"/>
      <c r="AP277" s="311" t="s">
        <v>255</v>
      </c>
      <c r="AQ277" s="470"/>
      <c r="AR277" s="334">
        <v>15</v>
      </c>
      <c r="AS277" s="334" t="s">
        <v>18</v>
      </c>
      <c r="AT277" s="334">
        <v>11</v>
      </c>
      <c r="AU277" s="470"/>
      <c r="AV277" s="316" t="s">
        <v>207</v>
      </c>
      <c r="AW277" s="481"/>
      <c r="AX277" s="483"/>
      <c r="BA277" s="142"/>
      <c r="BB277" s="679"/>
      <c r="BC277" s="682"/>
      <c r="BD277" s="291" t="s">
        <v>525</v>
      </c>
      <c r="BE277" s="685"/>
      <c r="BF277" s="309">
        <v>9</v>
      </c>
      <c r="BG277" s="309" t="s">
        <v>18</v>
      </c>
      <c r="BH277" s="309">
        <v>15</v>
      </c>
      <c r="BI277" s="685"/>
      <c r="BJ277" s="296" t="s">
        <v>533</v>
      </c>
      <c r="BK277" s="688"/>
      <c r="BL277" s="691"/>
    </row>
    <row r="278" spans="2:64" ht="10.050000000000001" customHeight="1" thickTop="1" x14ac:dyDescent="0.2">
      <c r="B278" s="586" t="s">
        <v>52</v>
      </c>
      <c r="C278" s="712" t="s">
        <v>204</v>
      </c>
      <c r="D278" s="713"/>
      <c r="E278" s="714" t="s">
        <v>184</v>
      </c>
      <c r="F278" s="715"/>
      <c r="G278" s="716"/>
      <c r="H278" s="717" t="s">
        <v>205</v>
      </c>
      <c r="I278" s="718"/>
      <c r="J278" s="718"/>
      <c r="K278" s="719"/>
      <c r="L278" s="435" t="s">
        <v>471</v>
      </c>
      <c r="M278" s="436"/>
      <c r="N278" s="436"/>
      <c r="O278" s="436"/>
      <c r="P278" s="436"/>
      <c r="Q278" s="436" t="s">
        <v>473</v>
      </c>
      <c r="R278" s="436"/>
      <c r="S278" s="436"/>
      <c r="T278" s="436"/>
      <c r="U278" s="436"/>
      <c r="V278" s="436" t="s">
        <v>475</v>
      </c>
      <c r="W278" s="436"/>
      <c r="X278" s="436"/>
      <c r="Y278" s="436"/>
      <c r="Z278" s="436"/>
      <c r="AA278" s="425" t="s">
        <v>469</v>
      </c>
      <c r="AB278" s="425"/>
      <c r="AC278" s="425"/>
      <c r="AD278" s="426"/>
      <c r="AM278" s="485" t="s">
        <v>52</v>
      </c>
      <c r="AN278" s="473"/>
      <c r="AO278" s="476"/>
      <c r="AP278" s="312"/>
      <c r="AQ278" s="479"/>
      <c r="AR278" s="308">
        <v>9</v>
      </c>
      <c r="AS278" s="308" t="s">
        <v>18</v>
      </c>
      <c r="AT278" s="308">
        <v>15</v>
      </c>
      <c r="AU278" s="479"/>
      <c r="AV278" s="312"/>
      <c r="AW278" s="481"/>
      <c r="AX278" s="483"/>
      <c r="BA278" s="693" t="s">
        <v>53</v>
      </c>
      <c r="BB278" s="679"/>
      <c r="BC278" s="682"/>
      <c r="BD278" s="292"/>
      <c r="BE278" s="686"/>
      <c r="BF278" s="229"/>
      <c r="BG278" s="229" t="s">
        <v>18</v>
      </c>
      <c r="BH278" s="229"/>
      <c r="BI278" s="686"/>
      <c r="BJ278" s="292"/>
      <c r="BK278" s="688"/>
      <c r="BL278" s="691"/>
    </row>
    <row r="279" spans="2:64" ht="10.050000000000001" customHeight="1" x14ac:dyDescent="0.2">
      <c r="B279" s="587"/>
      <c r="C279" s="574"/>
      <c r="D279" s="575"/>
      <c r="E279" s="579"/>
      <c r="F279" s="580"/>
      <c r="G279" s="581"/>
      <c r="H279" s="583"/>
      <c r="I279" s="584"/>
      <c r="J279" s="584"/>
      <c r="K279" s="585"/>
      <c r="L279" s="431" t="s">
        <v>477</v>
      </c>
      <c r="M279" s="432"/>
      <c r="N279" s="432"/>
      <c r="O279" s="432"/>
      <c r="P279" s="432"/>
      <c r="Q279" s="432" t="s">
        <v>478</v>
      </c>
      <c r="R279" s="432"/>
      <c r="S279" s="432"/>
      <c r="T279" s="432"/>
      <c r="U279" s="432"/>
      <c r="V279" s="432" t="s">
        <v>479</v>
      </c>
      <c r="W279" s="432"/>
      <c r="X279" s="432"/>
      <c r="Y279" s="432"/>
      <c r="Z279" s="432"/>
      <c r="AA279" s="339"/>
      <c r="AB279" s="339"/>
      <c r="AC279" s="339"/>
      <c r="AD279" s="340"/>
      <c r="AM279" s="485"/>
      <c r="AN279" s="473"/>
      <c r="AO279" s="476"/>
      <c r="AP279" s="319" t="s">
        <v>266</v>
      </c>
      <c r="AQ279" s="469">
        <v>2</v>
      </c>
      <c r="AR279" s="335">
        <v>15</v>
      </c>
      <c r="AS279" s="335" t="s">
        <v>18</v>
      </c>
      <c r="AT279" s="335">
        <v>9</v>
      </c>
      <c r="AU279" s="469">
        <v>1</v>
      </c>
      <c r="AV279" s="323" t="s">
        <v>495</v>
      </c>
      <c r="AW279" s="481"/>
      <c r="AX279" s="483"/>
      <c r="BA279" s="693"/>
      <c r="BB279" s="679"/>
      <c r="BC279" s="682"/>
      <c r="BD279" s="293" t="s">
        <v>531</v>
      </c>
      <c r="BE279" s="694">
        <v>0</v>
      </c>
      <c r="BF279" s="336">
        <v>4</v>
      </c>
      <c r="BG279" s="336" t="s">
        <v>18</v>
      </c>
      <c r="BH279" s="336">
        <v>15</v>
      </c>
      <c r="BI279" s="694">
        <v>2</v>
      </c>
      <c r="BJ279" s="301" t="s">
        <v>537</v>
      </c>
      <c r="BK279" s="688"/>
      <c r="BL279" s="691"/>
    </row>
    <row r="280" spans="2:64" ht="10.050000000000001" customHeight="1" x14ac:dyDescent="0.2">
      <c r="B280" s="587"/>
      <c r="C280" s="529" t="s">
        <v>115</v>
      </c>
      <c r="D280" s="530"/>
      <c r="E280" s="576" t="s">
        <v>194</v>
      </c>
      <c r="F280" s="577"/>
      <c r="G280" s="578"/>
      <c r="H280" s="437" t="s">
        <v>206</v>
      </c>
      <c r="I280" s="438"/>
      <c r="J280" s="438"/>
      <c r="K280" s="582"/>
      <c r="L280" s="437" t="s">
        <v>481</v>
      </c>
      <c r="M280" s="438"/>
      <c r="N280" s="438"/>
      <c r="O280" s="438"/>
      <c r="P280" s="438"/>
      <c r="Q280" s="438" t="s">
        <v>483</v>
      </c>
      <c r="R280" s="438"/>
      <c r="S280" s="438"/>
      <c r="T280" s="438"/>
      <c r="U280" s="438"/>
      <c r="V280" s="438" t="s">
        <v>485</v>
      </c>
      <c r="W280" s="438"/>
      <c r="X280" s="438"/>
      <c r="Y280" s="438"/>
      <c r="Z280" s="438"/>
      <c r="AA280" s="341"/>
      <c r="AB280" s="341"/>
      <c r="AC280" s="341"/>
      <c r="AD280" s="342"/>
      <c r="AM280" s="158" t="s">
        <v>150</v>
      </c>
      <c r="AN280" s="473"/>
      <c r="AO280" s="476"/>
      <c r="AP280" s="322" t="s">
        <v>258</v>
      </c>
      <c r="AQ280" s="470"/>
      <c r="AR280" s="334">
        <v>10</v>
      </c>
      <c r="AS280" s="334" t="s">
        <v>18</v>
      </c>
      <c r="AT280" s="334">
        <v>15</v>
      </c>
      <c r="AU280" s="470"/>
      <c r="AV280" s="324" t="s">
        <v>493</v>
      </c>
      <c r="AW280" s="481"/>
      <c r="AX280" s="483"/>
      <c r="BA280" s="146" t="s">
        <v>150</v>
      </c>
      <c r="BB280" s="679"/>
      <c r="BC280" s="682"/>
      <c r="BD280" s="294" t="s">
        <v>529</v>
      </c>
      <c r="BE280" s="685"/>
      <c r="BF280" s="309">
        <v>5</v>
      </c>
      <c r="BG280" s="309" t="s">
        <v>18</v>
      </c>
      <c r="BH280" s="309">
        <v>15</v>
      </c>
      <c r="BI280" s="685"/>
      <c r="BJ280" s="302" t="s">
        <v>211</v>
      </c>
      <c r="BK280" s="688"/>
      <c r="BL280" s="691"/>
    </row>
    <row r="281" spans="2:64" ht="10.050000000000001" customHeight="1" x14ac:dyDescent="0.2">
      <c r="B281" s="587"/>
      <c r="C281" s="574"/>
      <c r="D281" s="575"/>
      <c r="E281" s="579"/>
      <c r="F281" s="580"/>
      <c r="G281" s="581"/>
      <c r="H281" s="583"/>
      <c r="I281" s="584"/>
      <c r="J281" s="584"/>
      <c r="K281" s="585"/>
      <c r="L281" s="431" t="s">
        <v>487</v>
      </c>
      <c r="M281" s="432"/>
      <c r="N281" s="432"/>
      <c r="O281" s="432"/>
      <c r="P281" s="432"/>
      <c r="Q281" s="432" t="s">
        <v>489</v>
      </c>
      <c r="R281" s="432"/>
      <c r="S281" s="432"/>
      <c r="T281" s="432"/>
      <c r="U281" s="432"/>
      <c r="V281" s="432" t="s">
        <v>490</v>
      </c>
      <c r="W281" s="432"/>
      <c r="X281" s="432"/>
      <c r="Y281" s="432"/>
      <c r="Z281" s="432"/>
      <c r="AA281" s="416" t="s">
        <v>258</v>
      </c>
      <c r="AB281" s="416"/>
      <c r="AC281" s="416"/>
      <c r="AD281" s="417"/>
      <c r="AM281" s="485">
        <v>6</v>
      </c>
      <c r="AN281" s="473"/>
      <c r="AO281" s="476"/>
      <c r="AP281" s="315"/>
      <c r="AQ281" s="479"/>
      <c r="AR281" s="308">
        <v>15</v>
      </c>
      <c r="AS281" s="308" t="s">
        <v>18</v>
      </c>
      <c r="AT281" s="308">
        <v>14</v>
      </c>
      <c r="AU281" s="479"/>
      <c r="AV281" s="325"/>
      <c r="AW281" s="481"/>
      <c r="AX281" s="483"/>
      <c r="BA281" s="693">
        <v>6</v>
      </c>
      <c r="BB281" s="679"/>
      <c r="BC281" s="682"/>
      <c r="BD281" s="295"/>
      <c r="BE281" s="686"/>
      <c r="BF281" s="229"/>
      <c r="BG281" s="229" t="s">
        <v>18</v>
      </c>
      <c r="BH281" s="229"/>
      <c r="BI281" s="686"/>
      <c r="BJ281" s="303"/>
      <c r="BK281" s="688"/>
      <c r="BL281" s="691"/>
    </row>
    <row r="282" spans="2:64" ht="10.050000000000001" customHeight="1" x14ac:dyDescent="0.2">
      <c r="B282" s="587"/>
      <c r="C282" s="529" t="s">
        <v>110</v>
      </c>
      <c r="D282" s="530"/>
      <c r="E282" s="576" t="s">
        <v>184</v>
      </c>
      <c r="F282" s="577"/>
      <c r="G282" s="578"/>
      <c r="H282" s="437" t="s">
        <v>207</v>
      </c>
      <c r="I282" s="438"/>
      <c r="J282" s="438"/>
      <c r="K282" s="582"/>
      <c r="L282" s="437" t="s">
        <v>112</v>
      </c>
      <c r="M282" s="438"/>
      <c r="N282" s="438"/>
      <c r="O282" s="438"/>
      <c r="P282" s="438"/>
      <c r="Q282" s="438" t="s">
        <v>492</v>
      </c>
      <c r="R282" s="438"/>
      <c r="S282" s="438"/>
      <c r="T282" s="438"/>
      <c r="U282" s="438"/>
      <c r="V282" s="438" t="s">
        <v>494</v>
      </c>
      <c r="W282" s="438"/>
      <c r="X282" s="438"/>
      <c r="Y282" s="438"/>
      <c r="Z282" s="438"/>
      <c r="AA282" s="339"/>
      <c r="AB282" s="339"/>
      <c r="AC282" s="339"/>
      <c r="AD282" s="340"/>
      <c r="AM282" s="485"/>
      <c r="AN282" s="473"/>
      <c r="AO282" s="476"/>
      <c r="AP282" s="311" t="s">
        <v>256</v>
      </c>
      <c r="AQ282" s="469">
        <v>0</v>
      </c>
      <c r="AR282" s="334">
        <v>9</v>
      </c>
      <c r="AS282" s="334" t="s">
        <v>18</v>
      </c>
      <c r="AT282" s="334">
        <v>15</v>
      </c>
      <c r="AU282" s="469">
        <v>2</v>
      </c>
      <c r="AV282" s="311" t="s">
        <v>491</v>
      </c>
      <c r="AW282" s="481"/>
      <c r="AX282" s="483"/>
      <c r="BA282" s="693"/>
      <c r="BB282" s="679"/>
      <c r="BC282" s="682"/>
      <c r="BD282" s="291" t="s">
        <v>527</v>
      </c>
      <c r="BE282" s="694">
        <v>1</v>
      </c>
      <c r="BF282" s="309">
        <v>15</v>
      </c>
      <c r="BG282" s="309" t="s">
        <v>18</v>
      </c>
      <c r="BH282" s="309">
        <v>10</v>
      </c>
      <c r="BI282" s="694">
        <v>2</v>
      </c>
      <c r="BJ282" s="296" t="s">
        <v>533</v>
      </c>
      <c r="BK282" s="688"/>
      <c r="BL282" s="691"/>
    </row>
    <row r="283" spans="2:64" ht="10.050000000000001" customHeight="1" x14ac:dyDescent="0.2">
      <c r="B283" s="587"/>
      <c r="C283" s="589"/>
      <c r="D283" s="590"/>
      <c r="E283" s="591"/>
      <c r="F283" s="592"/>
      <c r="G283" s="593"/>
      <c r="H283" s="429"/>
      <c r="I283" s="430"/>
      <c r="J283" s="430"/>
      <c r="K283" s="594"/>
      <c r="L283" s="431" t="s">
        <v>496</v>
      </c>
      <c r="M283" s="432"/>
      <c r="N283" s="432"/>
      <c r="O283" s="432"/>
      <c r="P283" s="432"/>
      <c r="Q283" s="432" t="s">
        <v>498</v>
      </c>
      <c r="R283" s="432"/>
      <c r="S283" s="432"/>
      <c r="T283" s="432"/>
      <c r="U283" s="432"/>
      <c r="V283" s="432" t="s">
        <v>499</v>
      </c>
      <c r="W283" s="432"/>
      <c r="X283" s="432"/>
      <c r="Y283" s="432"/>
      <c r="Z283" s="432"/>
      <c r="AA283" s="339"/>
      <c r="AB283" s="339"/>
      <c r="AC283" s="339"/>
      <c r="AD283" s="340"/>
      <c r="AM283" s="159"/>
      <c r="AN283" s="473"/>
      <c r="AO283" s="476"/>
      <c r="AP283" s="311" t="s">
        <v>257</v>
      </c>
      <c r="AQ283" s="470"/>
      <c r="AR283" s="334">
        <v>8</v>
      </c>
      <c r="AS283" s="334" t="s">
        <v>18</v>
      </c>
      <c r="AT283" s="334">
        <v>15</v>
      </c>
      <c r="AU283" s="470"/>
      <c r="AV283" s="311" t="s">
        <v>495</v>
      </c>
      <c r="AW283" s="481"/>
      <c r="AX283" s="483"/>
      <c r="BA283" s="147"/>
      <c r="BB283" s="679"/>
      <c r="BC283" s="682"/>
      <c r="BD283" s="296" t="s">
        <v>210</v>
      </c>
      <c r="BE283" s="685"/>
      <c r="BF283" s="309">
        <v>11</v>
      </c>
      <c r="BG283" s="309" t="s">
        <v>18</v>
      </c>
      <c r="BH283" s="309">
        <v>15</v>
      </c>
      <c r="BI283" s="685"/>
      <c r="BJ283" s="296" t="s">
        <v>211</v>
      </c>
      <c r="BK283" s="688"/>
      <c r="BL283" s="691"/>
    </row>
    <row r="284" spans="2:64" ht="10.050000000000001" customHeight="1" thickBot="1" x14ac:dyDescent="0.25">
      <c r="B284" s="587"/>
      <c r="C284" s="529" t="s">
        <v>123</v>
      </c>
      <c r="D284" s="530"/>
      <c r="E284" s="576" t="s">
        <v>179</v>
      </c>
      <c r="F284" s="577"/>
      <c r="G284" s="578"/>
      <c r="H284" s="437" t="s">
        <v>192</v>
      </c>
      <c r="I284" s="438"/>
      <c r="J284" s="438"/>
      <c r="K284" s="582"/>
      <c r="L284" s="429" t="s">
        <v>502</v>
      </c>
      <c r="M284" s="430"/>
      <c r="N284" s="430"/>
      <c r="O284" s="430"/>
      <c r="P284" s="430"/>
      <c r="Q284" s="430" t="s">
        <v>504</v>
      </c>
      <c r="R284" s="430"/>
      <c r="S284" s="430"/>
      <c r="T284" s="430"/>
      <c r="U284" s="430"/>
      <c r="V284" s="430" t="s">
        <v>506</v>
      </c>
      <c r="W284" s="430"/>
      <c r="X284" s="430"/>
      <c r="Y284" s="430"/>
      <c r="Z284" s="430"/>
      <c r="AA284" s="427" t="s">
        <v>500</v>
      </c>
      <c r="AB284" s="427"/>
      <c r="AC284" s="427"/>
      <c r="AD284" s="428"/>
      <c r="AM284" s="160"/>
      <c r="AN284" s="474"/>
      <c r="AO284" s="477"/>
      <c r="AP284" s="317"/>
      <c r="AQ284" s="471"/>
      <c r="AR284" s="177"/>
      <c r="AS284" s="177" t="s">
        <v>18</v>
      </c>
      <c r="AT284" s="177"/>
      <c r="AU284" s="471"/>
      <c r="AV284" s="317"/>
      <c r="AW284" s="482"/>
      <c r="AX284" s="484"/>
      <c r="BA284" s="148"/>
      <c r="BB284" s="680"/>
      <c r="BC284" s="683"/>
      <c r="BD284" s="297"/>
      <c r="BE284" s="695"/>
      <c r="BF284" s="179">
        <v>13</v>
      </c>
      <c r="BG284" s="179" t="s">
        <v>18</v>
      </c>
      <c r="BH284" s="179">
        <v>15</v>
      </c>
      <c r="BI284" s="695"/>
      <c r="BJ284" s="297"/>
      <c r="BK284" s="689"/>
      <c r="BL284" s="692"/>
    </row>
    <row r="285" spans="2:64" ht="10.050000000000001" customHeight="1" x14ac:dyDescent="0.2">
      <c r="B285" s="587"/>
      <c r="C285" s="589"/>
      <c r="D285" s="590"/>
      <c r="E285" s="591"/>
      <c r="F285" s="592"/>
      <c r="G285" s="593"/>
      <c r="H285" s="429"/>
      <c r="I285" s="430"/>
      <c r="J285" s="430"/>
      <c r="K285" s="594"/>
      <c r="L285" s="431" t="s">
        <v>508</v>
      </c>
      <c r="M285" s="432"/>
      <c r="N285" s="432"/>
      <c r="O285" s="432"/>
      <c r="P285" s="432"/>
      <c r="Q285" s="432" t="s">
        <v>510</v>
      </c>
      <c r="R285" s="432"/>
      <c r="S285" s="432"/>
      <c r="T285" s="432"/>
      <c r="U285" s="432"/>
      <c r="V285" s="432" t="s">
        <v>511</v>
      </c>
      <c r="W285" s="432"/>
      <c r="X285" s="432"/>
      <c r="Y285" s="432"/>
      <c r="Z285" s="432"/>
      <c r="AA285" s="343"/>
      <c r="AB285" s="343"/>
      <c r="AC285" s="343"/>
      <c r="AD285" s="344"/>
      <c r="AM285" s="152"/>
      <c r="AN285" s="472" t="s">
        <v>163</v>
      </c>
      <c r="AO285" s="475">
        <v>2</v>
      </c>
      <c r="AP285" s="310" t="s">
        <v>468</v>
      </c>
      <c r="AQ285" s="478">
        <v>2</v>
      </c>
      <c r="AR285" s="176">
        <v>15</v>
      </c>
      <c r="AS285" s="176" t="s">
        <v>18</v>
      </c>
      <c r="AT285" s="176">
        <v>10</v>
      </c>
      <c r="AU285" s="478">
        <v>1</v>
      </c>
      <c r="AV285" s="310" t="s">
        <v>261</v>
      </c>
      <c r="AW285" s="480">
        <v>1</v>
      </c>
      <c r="AX285" s="466" t="s">
        <v>563</v>
      </c>
      <c r="BA285" s="140"/>
      <c r="BB285" s="678" t="s">
        <v>120</v>
      </c>
      <c r="BC285" s="681">
        <v>2</v>
      </c>
      <c r="BD285" s="298" t="s">
        <v>209</v>
      </c>
      <c r="BE285" s="684">
        <v>2</v>
      </c>
      <c r="BF285" s="178">
        <v>15</v>
      </c>
      <c r="BG285" s="178" t="s">
        <v>18</v>
      </c>
      <c r="BH285" s="178">
        <v>7</v>
      </c>
      <c r="BI285" s="684">
        <v>0</v>
      </c>
      <c r="BJ285" s="290" t="s">
        <v>539</v>
      </c>
      <c r="BK285" s="687">
        <v>1</v>
      </c>
      <c r="BL285" s="690" t="s">
        <v>172</v>
      </c>
    </row>
    <row r="286" spans="2:64" ht="10.050000000000001" customHeight="1" x14ac:dyDescent="0.2">
      <c r="B286" s="587"/>
      <c r="C286" s="529" t="s">
        <v>113</v>
      </c>
      <c r="D286" s="530"/>
      <c r="E286" s="576" t="s">
        <v>189</v>
      </c>
      <c r="F286" s="577"/>
      <c r="G286" s="578"/>
      <c r="H286" s="437" t="s">
        <v>208</v>
      </c>
      <c r="I286" s="438"/>
      <c r="J286" s="438"/>
      <c r="K286" s="582"/>
      <c r="L286" s="429" t="s">
        <v>512</v>
      </c>
      <c r="M286" s="430"/>
      <c r="N286" s="430"/>
      <c r="O286" s="430"/>
      <c r="P286" s="430"/>
      <c r="Q286" s="430" t="s">
        <v>514</v>
      </c>
      <c r="R286" s="430"/>
      <c r="S286" s="430"/>
      <c r="T286" s="430"/>
      <c r="U286" s="430"/>
      <c r="V286" s="430"/>
      <c r="W286" s="430"/>
      <c r="X286" s="430"/>
      <c r="Y286" s="430"/>
      <c r="Z286" s="430"/>
      <c r="AA286" s="339"/>
      <c r="AB286" s="339"/>
      <c r="AC286" s="339"/>
      <c r="AD286" s="340"/>
      <c r="AM286" s="154"/>
      <c r="AN286" s="473"/>
      <c r="AO286" s="476"/>
      <c r="AP286" s="311" t="s">
        <v>476</v>
      </c>
      <c r="AQ286" s="470"/>
      <c r="AR286" s="334">
        <v>10</v>
      </c>
      <c r="AS286" s="334" t="s">
        <v>18</v>
      </c>
      <c r="AT286" s="334">
        <v>15</v>
      </c>
      <c r="AU286" s="470"/>
      <c r="AV286" s="311" t="s">
        <v>262</v>
      </c>
      <c r="AW286" s="481"/>
      <c r="AX286" s="483"/>
      <c r="BA286" s="142"/>
      <c r="BB286" s="679"/>
      <c r="BC286" s="682"/>
      <c r="BD286" s="296" t="s">
        <v>519</v>
      </c>
      <c r="BE286" s="685"/>
      <c r="BF286" s="309">
        <v>15</v>
      </c>
      <c r="BG286" s="309" t="s">
        <v>18</v>
      </c>
      <c r="BH286" s="309">
        <v>1</v>
      </c>
      <c r="BI286" s="685"/>
      <c r="BJ286" s="296" t="s">
        <v>212</v>
      </c>
      <c r="BK286" s="688"/>
      <c r="BL286" s="691"/>
    </row>
    <row r="287" spans="2:64" ht="10.050000000000001" customHeight="1" thickBot="1" x14ac:dyDescent="0.25">
      <c r="B287" s="588"/>
      <c r="C287" s="531"/>
      <c r="D287" s="532"/>
      <c r="E287" s="595"/>
      <c r="F287" s="596"/>
      <c r="G287" s="597"/>
      <c r="H287" s="459"/>
      <c r="I287" s="460"/>
      <c r="J287" s="460"/>
      <c r="K287" s="598"/>
      <c r="L287" s="433" t="s">
        <v>516</v>
      </c>
      <c r="M287" s="434"/>
      <c r="N287" s="434"/>
      <c r="O287" s="434"/>
      <c r="P287" s="434"/>
      <c r="Q287" s="434" t="s">
        <v>518</v>
      </c>
      <c r="R287" s="434"/>
      <c r="S287" s="434"/>
      <c r="T287" s="434"/>
      <c r="U287" s="434"/>
      <c r="V287" s="434"/>
      <c r="W287" s="434"/>
      <c r="X287" s="434"/>
      <c r="Y287" s="434"/>
      <c r="Z287" s="434"/>
      <c r="AA287" s="345"/>
      <c r="AB287" s="345"/>
      <c r="AC287" s="345"/>
      <c r="AD287" s="346"/>
      <c r="AM287" s="485" t="s">
        <v>52</v>
      </c>
      <c r="AN287" s="473"/>
      <c r="AO287" s="476"/>
      <c r="AP287" s="312"/>
      <c r="AQ287" s="479"/>
      <c r="AR287" s="308">
        <v>15</v>
      </c>
      <c r="AS287" s="308" t="s">
        <v>18</v>
      </c>
      <c r="AT287" s="308">
        <v>5</v>
      </c>
      <c r="AU287" s="479"/>
      <c r="AV287" s="312"/>
      <c r="AW287" s="481"/>
      <c r="AX287" s="483"/>
      <c r="BA287" s="693" t="s">
        <v>53</v>
      </c>
      <c r="BB287" s="679"/>
      <c r="BC287" s="682"/>
      <c r="BD287" s="292"/>
      <c r="BE287" s="686"/>
      <c r="BF287" s="229"/>
      <c r="BG287" s="229" t="s">
        <v>18</v>
      </c>
      <c r="BH287" s="229"/>
      <c r="BI287" s="686"/>
      <c r="BJ287" s="292"/>
      <c r="BK287" s="688"/>
      <c r="BL287" s="691"/>
    </row>
    <row r="288" spans="2:64" ht="10.050000000000001" customHeight="1" thickTop="1" x14ac:dyDescent="0.2">
      <c r="B288" s="586" t="s">
        <v>53</v>
      </c>
      <c r="C288" s="589" t="s">
        <v>120</v>
      </c>
      <c r="D288" s="590"/>
      <c r="E288" s="591" t="s">
        <v>201</v>
      </c>
      <c r="F288" s="592"/>
      <c r="G288" s="593"/>
      <c r="H288" s="429" t="s">
        <v>209</v>
      </c>
      <c r="I288" s="430"/>
      <c r="J288" s="430"/>
      <c r="K288" s="594"/>
      <c r="L288" s="435" t="s">
        <v>122</v>
      </c>
      <c r="M288" s="436"/>
      <c r="N288" s="436"/>
      <c r="O288" s="436"/>
      <c r="P288" s="436"/>
      <c r="Q288" s="436" t="s">
        <v>520</v>
      </c>
      <c r="R288" s="436"/>
      <c r="S288" s="436"/>
      <c r="T288" s="436"/>
      <c r="U288" s="436"/>
      <c r="V288" s="436" t="s">
        <v>236</v>
      </c>
      <c r="W288" s="436"/>
      <c r="X288" s="436"/>
      <c r="Y288" s="436"/>
      <c r="Z288" s="436"/>
      <c r="AA288" s="339"/>
      <c r="AB288" s="339"/>
      <c r="AC288" s="339"/>
      <c r="AD288" s="340"/>
      <c r="AM288" s="485"/>
      <c r="AN288" s="473"/>
      <c r="AO288" s="476"/>
      <c r="AP288" s="313" t="s">
        <v>470</v>
      </c>
      <c r="AQ288" s="469">
        <v>0</v>
      </c>
      <c r="AR288" s="335">
        <v>12</v>
      </c>
      <c r="AS288" s="335" t="s">
        <v>18</v>
      </c>
      <c r="AT288" s="335">
        <v>15</v>
      </c>
      <c r="AU288" s="469">
        <v>2</v>
      </c>
      <c r="AV288" s="323" t="s">
        <v>263</v>
      </c>
      <c r="AW288" s="481"/>
      <c r="AX288" s="483"/>
      <c r="BA288" s="693"/>
      <c r="BB288" s="679"/>
      <c r="BC288" s="682"/>
      <c r="BD288" s="293" t="s">
        <v>558</v>
      </c>
      <c r="BE288" s="694">
        <v>0</v>
      </c>
      <c r="BF288" s="336">
        <v>5</v>
      </c>
      <c r="BG288" s="336" t="s">
        <v>18</v>
      </c>
      <c r="BH288" s="336">
        <v>15</v>
      </c>
      <c r="BI288" s="694">
        <v>2</v>
      </c>
      <c r="BJ288" s="333" t="s">
        <v>541</v>
      </c>
      <c r="BK288" s="688"/>
      <c r="BL288" s="691"/>
    </row>
    <row r="289" spans="2:64" ht="10.050000000000001" customHeight="1" x14ac:dyDescent="0.2">
      <c r="B289" s="587"/>
      <c r="C289" s="574"/>
      <c r="D289" s="575"/>
      <c r="E289" s="579"/>
      <c r="F289" s="580"/>
      <c r="G289" s="581"/>
      <c r="H289" s="583"/>
      <c r="I289" s="584"/>
      <c r="J289" s="584"/>
      <c r="K289" s="585"/>
      <c r="L289" s="431" t="s">
        <v>522</v>
      </c>
      <c r="M289" s="432"/>
      <c r="N289" s="432"/>
      <c r="O289" s="432"/>
      <c r="P289" s="432"/>
      <c r="Q289" s="432" t="s">
        <v>524</v>
      </c>
      <c r="R289" s="432"/>
      <c r="S289" s="432"/>
      <c r="T289" s="432"/>
      <c r="U289" s="432"/>
      <c r="V289" s="432" t="s">
        <v>559</v>
      </c>
      <c r="W289" s="432"/>
      <c r="X289" s="432"/>
      <c r="Y289" s="432"/>
      <c r="Z289" s="432"/>
      <c r="AA289" s="339"/>
      <c r="AB289" s="339"/>
      <c r="AC289" s="339"/>
      <c r="AD289" s="340"/>
      <c r="AM289" s="158" t="s">
        <v>150</v>
      </c>
      <c r="AN289" s="473"/>
      <c r="AO289" s="476"/>
      <c r="AP289" s="314" t="s">
        <v>474</v>
      </c>
      <c r="AQ289" s="470"/>
      <c r="AR289" s="334">
        <v>7</v>
      </c>
      <c r="AS289" s="334" t="s">
        <v>18</v>
      </c>
      <c r="AT289" s="334">
        <v>15</v>
      </c>
      <c r="AU289" s="470"/>
      <c r="AV289" s="324" t="s">
        <v>267</v>
      </c>
      <c r="AW289" s="481"/>
      <c r="AX289" s="483"/>
      <c r="BA289" s="146" t="s">
        <v>150</v>
      </c>
      <c r="BB289" s="679"/>
      <c r="BC289" s="682"/>
      <c r="BD289" s="294" t="s">
        <v>236</v>
      </c>
      <c r="BE289" s="685"/>
      <c r="BF289" s="309">
        <v>10</v>
      </c>
      <c r="BG289" s="309" t="s">
        <v>18</v>
      </c>
      <c r="BH289" s="309">
        <v>15</v>
      </c>
      <c r="BI289" s="685"/>
      <c r="BJ289" s="332" t="s">
        <v>560</v>
      </c>
      <c r="BK289" s="688"/>
      <c r="BL289" s="691"/>
    </row>
    <row r="290" spans="2:64" ht="10.050000000000001" customHeight="1" x14ac:dyDescent="0.2">
      <c r="B290" s="587"/>
      <c r="C290" s="529" t="s">
        <v>106</v>
      </c>
      <c r="D290" s="530"/>
      <c r="E290" s="576" t="s">
        <v>184</v>
      </c>
      <c r="F290" s="577"/>
      <c r="G290" s="578"/>
      <c r="H290" s="437" t="s">
        <v>210</v>
      </c>
      <c r="I290" s="438"/>
      <c r="J290" s="438"/>
      <c r="K290" s="582"/>
      <c r="L290" s="437" t="s">
        <v>526</v>
      </c>
      <c r="M290" s="438"/>
      <c r="N290" s="438"/>
      <c r="O290" s="438"/>
      <c r="P290" s="438"/>
      <c r="Q290" s="438" t="s">
        <v>134</v>
      </c>
      <c r="R290" s="438"/>
      <c r="S290" s="438"/>
      <c r="T290" s="438"/>
      <c r="U290" s="438"/>
      <c r="V290" s="438" t="s">
        <v>528</v>
      </c>
      <c r="W290" s="438"/>
      <c r="X290" s="438"/>
      <c r="Y290" s="438"/>
      <c r="Z290" s="438"/>
      <c r="AA290" s="341"/>
      <c r="AB290" s="341"/>
      <c r="AC290" s="341"/>
      <c r="AD290" s="342"/>
      <c r="AM290" s="485">
        <v>7</v>
      </c>
      <c r="AN290" s="473"/>
      <c r="AO290" s="476"/>
      <c r="AP290" s="315"/>
      <c r="AQ290" s="479"/>
      <c r="AR290" s="308"/>
      <c r="AS290" s="308" t="s">
        <v>18</v>
      </c>
      <c r="AT290" s="308"/>
      <c r="AU290" s="479"/>
      <c r="AV290" s="325"/>
      <c r="AW290" s="481"/>
      <c r="AX290" s="483"/>
      <c r="BA290" s="693">
        <v>7</v>
      </c>
      <c r="BB290" s="679"/>
      <c r="BC290" s="682"/>
      <c r="BD290" s="329"/>
      <c r="BE290" s="686"/>
      <c r="BF290" s="229"/>
      <c r="BG290" s="229" t="s">
        <v>18</v>
      </c>
      <c r="BH290" s="229"/>
      <c r="BI290" s="686"/>
      <c r="BJ290" s="303"/>
      <c r="BK290" s="688"/>
      <c r="BL290" s="691"/>
    </row>
    <row r="291" spans="2:64" ht="10.050000000000001" customHeight="1" x14ac:dyDescent="0.2">
      <c r="B291" s="587"/>
      <c r="C291" s="589"/>
      <c r="D291" s="590"/>
      <c r="E291" s="591"/>
      <c r="F291" s="592"/>
      <c r="G291" s="593"/>
      <c r="H291" s="429"/>
      <c r="I291" s="430"/>
      <c r="J291" s="430"/>
      <c r="K291" s="594"/>
      <c r="L291" s="431" t="s">
        <v>530</v>
      </c>
      <c r="M291" s="432"/>
      <c r="N291" s="432"/>
      <c r="O291" s="432"/>
      <c r="P291" s="432"/>
      <c r="Q291" s="432" t="s">
        <v>532</v>
      </c>
      <c r="R291" s="432"/>
      <c r="S291" s="432"/>
      <c r="T291" s="432"/>
      <c r="U291" s="432"/>
      <c r="V291" s="432" t="s">
        <v>109</v>
      </c>
      <c r="W291" s="432"/>
      <c r="X291" s="432"/>
      <c r="Y291" s="432"/>
      <c r="Z291" s="432"/>
      <c r="AA291" s="343"/>
      <c r="AB291" s="343"/>
      <c r="AC291" s="343"/>
      <c r="AD291" s="344"/>
      <c r="AM291" s="485"/>
      <c r="AN291" s="473"/>
      <c r="AO291" s="476"/>
      <c r="AP291" s="316" t="s">
        <v>472</v>
      </c>
      <c r="AQ291" s="469">
        <v>2</v>
      </c>
      <c r="AR291" s="334">
        <v>15</v>
      </c>
      <c r="AS291" s="334" t="s">
        <v>18</v>
      </c>
      <c r="AT291" s="334">
        <v>10</v>
      </c>
      <c r="AU291" s="469">
        <v>0</v>
      </c>
      <c r="AV291" s="311" t="s">
        <v>264</v>
      </c>
      <c r="AW291" s="481"/>
      <c r="AX291" s="483"/>
      <c r="BA291" s="693"/>
      <c r="BB291" s="679"/>
      <c r="BC291" s="682"/>
      <c r="BD291" s="291" t="s">
        <v>209</v>
      </c>
      <c r="BE291" s="694">
        <v>2</v>
      </c>
      <c r="BF291" s="309">
        <v>15</v>
      </c>
      <c r="BG291" s="309" t="s">
        <v>18</v>
      </c>
      <c r="BH291" s="309">
        <v>10</v>
      </c>
      <c r="BI291" s="694">
        <v>0</v>
      </c>
      <c r="BJ291" s="296" t="s">
        <v>562</v>
      </c>
      <c r="BK291" s="688"/>
      <c r="BL291" s="691"/>
    </row>
    <row r="292" spans="2:64" ht="10.050000000000001" customHeight="1" x14ac:dyDescent="0.2">
      <c r="B292" s="587"/>
      <c r="C292" s="529" t="s">
        <v>126</v>
      </c>
      <c r="D292" s="530"/>
      <c r="E292" s="576" t="s">
        <v>189</v>
      </c>
      <c r="F292" s="577"/>
      <c r="G292" s="578"/>
      <c r="H292" s="437" t="s">
        <v>211</v>
      </c>
      <c r="I292" s="438"/>
      <c r="J292" s="438"/>
      <c r="K292" s="582"/>
      <c r="L292" s="437" t="s">
        <v>128</v>
      </c>
      <c r="M292" s="438"/>
      <c r="N292" s="438"/>
      <c r="O292" s="438"/>
      <c r="P292" s="438"/>
      <c r="Q292" s="438" t="s">
        <v>534</v>
      </c>
      <c r="R292" s="438"/>
      <c r="S292" s="438"/>
      <c r="T292" s="438"/>
      <c r="U292" s="438"/>
      <c r="V292" s="438"/>
      <c r="W292" s="438"/>
      <c r="X292" s="438"/>
      <c r="Y292" s="438"/>
      <c r="Z292" s="438"/>
      <c r="AA292" s="339"/>
      <c r="AB292" s="339"/>
      <c r="AC292" s="339"/>
      <c r="AD292" s="340"/>
      <c r="AM292" s="159"/>
      <c r="AN292" s="473"/>
      <c r="AO292" s="476"/>
      <c r="AP292" s="311" t="s">
        <v>476</v>
      </c>
      <c r="AQ292" s="470"/>
      <c r="AR292" s="334">
        <v>15</v>
      </c>
      <c r="AS292" s="334" t="s">
        <v>18</v>
      </c>
      <c r="AT292" s="334">
        <v>12</v>
      </c>
      <c r="AU292" s="470"/>
      <c r="AV292" s="311" t="s">
        <v>268</v>
      </c>
      <c r="AW292" s="481"/>
      <c r="AX292" s="483"/>
      <c r="BA292" s="147"/>
      <c r="BB292" s="679"/>
      <c r="BC292" s="682"/>
      <c r="BD292" s="296" t="s">
        <v>521</v>
      </c>
      <c r="BE292" s="685"/>
      <c r="BF292" s="309">
        <v>15</v>
      </c>
      <c r="BG292" s="309" t="s">
        <v>18</v>
      </c>
      <c r="BH292" s="309">
        <v>9</v>
      </c>
      <c r="BI292" s="685"/>
      <c r="BJ292" s="296" t="s">
        <v>543</v>
      </c>
      <c r="BK292" s="688"/>
      <c r="BL292" s="691"/>
    </row>
    <row r="293" spans="2:64" ht="10.050000000000001" customHeight="1" thickBot="1" x14ac:dyDescent="0.25">
      <c r="B293" s="587"/>
      <c r="C293" s="589"/>
      <c r="D293" s="590"/>
      <c r="E293" s="591"/>
      <c r="F293" s="592"/>
      <c r="G293" s="593"/>
      <c r="H293" s="429"/>
      <c r="I293" s="430"/>
      <c r="J293" s="430"/>
      <c r="K293" s="594"/>
      <c r="L293" s="431" t="s">
        <v>536</v>
      </c>
      <c r="M293" s="432"/>
      <c r="N293" s="432"/>
      <c r="O293" s="432"/>
      <c r="P293" s="432"/>
      <c r="Q293" s="432" t="s">
        <v>538</v>
      </c>
      <c r="R293" s="432"/>
      <c r="S293" s="432"/>
      <c r="T293" s="432"/>
      <c r="U293" s="432"/>
      <c r="V293" s="432"/>
      <c r="W293" s="432"/>
      <c r="X293" s="432"/>
      <c r="Y293" s="432"/>
      <c r="Z293" s="432"/>
      <c r="AA293" s="339"/>
      <c r="AB293" s="339"/>
      <c r="AC293" s="339"/>
      <c r="AD293" s="340"/>
      <c r="AM293" s="160"/>
      <c r="AN293" s="474"/>
      <c r="AO293" s="477"/>
      <c r="AP293" s="317"/>
      <c r="AQ293" s="471"/>
      <c r="AR293" s="177"/>
      <c r="AS293" s="177" t="s">
        <v>18</v>
      </c>
      <c r="AT293" s="177"/>
      <c r="AU293" s="471"/>
      <c r="AV293" s="317"/>
      <c r="AW293" s="482"/>
      <c r="AX293" s="484"/>
      <c r="BA293" s="148"/>
      <c r="BB293" s="680"/>
      <c r="BC293" s="683"/>
      <c r="BD293" s="297"/>
      <c r="BE293" s="695"/>
      <c r="BF293" s="179"/>
      <c r="BG293" s="179" t="s">
        <v>18</v>
      </c>
      <c r="BH293" s="179"/>
      <c r="BI293" s="695"/>
      <c r="BJ293" s="297"/>
      <c r="BK293" s="689"/>
      <c r="BL293" s="692"/>
    </row>
    <row r="294" spans="2:64" ht="10.050000000000001" customHeight="1" x14ac:dyDescent="0.2">
      <c r="B294" s="587"/>
      <c r="C294" s="529" t="s">
        <v>117</v>
      </c>
      <c r="D294" s="530"/>
      <c r="E294" s="576" t="s">
        <v>184</v>
      </c>
      <c r="F294" s="577"/>
      <c r="G294" s="578"/>
      <c r="H294" s="437" t="s">
        <v>212</v>
      </c>
      <c r="I294" s="438"/>
      <c r="J294" s="438"/>
      <c r="K294" s="582"/>
      <c r="L294" s="429" t="s">
        <v>540</v>
      </c>
      <c r="M294" s="430"/>
      <c r="N294" s="430"/>
      <c r="O294" s="430"/>
      <c r="P294" s="430"/>
      <c r="Q294" s="430" t="s">
        <v>542</v>
      </c>
      <c r="R294" s="430"/>
      <c r="S294" s="430"/>
      <c r="T294" s="430"/>
      <c r="U294" s="430"/>
      <c r="V294" s="430" t="s">
        <v>561</v>
      </c>
      <c r="W294" s="430"/>
      <c r="X294" s="430"/>
      <c r="Y294" s="430"/>
      <c r="Z294" s="430"/>
      <c r="AA294" s="427" t="s">
        <v>250</v>
      </c>
      <c r="AB294" s="427"/>
      <c r="AC294" s="427"/>
      <c r="AD294" s="428"/>
      <c r="AM294" s="152"/>
      <c r="AN294" s="472" t="s">
        <v>169</v>
      </c>
      <c r="AO294" s="475">
        <v>0</v>
      </c>
      <c r="AP294" s="310" t="s">
        <v>497</v>
      </c>
      <c r="AQ294" s="478">
        <v>0</v>
      </c>
      <c r="AR294" s="176">
        <v>5</v>
      </c>
      <c r="AS294" s="176" t="s">
        <v>18</v>
      </c>
      <c r="AT294" s="176">
        <v>15</v>
      </c>
      <c r="AU294" s="478">
        <v>2</v>
      </c>
      <c r="AV294" s="310" t="s">
        <v>208</v>
      </c>
      <c r="AW294" s="480">
        <v>3</v>
      </c>
      <c r="AX294" s="709" t="s">
        <v>113</v>
      </c>
      <c r="BA294" s="140"/>
      <c r="BB294" s="678" t="s">
        <v>126</v>
      </c>
      <c r="BC294" s="681">
        <v>2</v>
      </c>
      <c r="BD294" s="298" t="s">
        <v>535</v>
      </c>
      <c r="BE294" s="684">
        <v>1</v>
      </c>
      <c r="BF294" s="178">
        <v>7</v>
      </c>
      <c r="BG294" s="178" t="s">
        <v>18</v>
      </c>
      <c r="BH294" s="178">
        <v>15</v>
      </c>
      <c r="BI294" s="684">
        <v>2</v>
      </c>
      <c r="BJ294" s="298" t="s">
        <v>553</v>
      </c>
      <c r="BK294" s="687">
        <v>1</v>
      </c>
      <c r="BL294" s="690" t="s">
        <v>171</v>
      </c>
    </row>
    <row r="295" spans="2:64" ht="10.050000000000001" customHeight="1" x14ac:dyDescent="0.2">
      <c r="B295" s="587"/>
      <c r="C295" s="574"/>
      <c r="D295" s="575"/>
      <c r="E295" s="579"/>
      <c r="F295" s="580"/>
      <c r="G295" s="581"/>
      <c r="H295" s="583"/>
      <c r="I295" s="584"/>
      <c r="J295" s="584"/>
      <c r="K295" s="585"/>
      <c r="L295" s="431" t="s">
        <v>544</v>
      </c>
      <c r="M295" s="432"/>
      <c r="N295" s="432"/>
      <c r="O295" s="432"/>
      <c r="P295" s="432"/>
      <c r="Q295" s="432" t="s">
        <v>546</v>
      </c>
      <c r="R295" s="432"/>
      <c r="S295" s="432"/>
      <c r="T295" s="432"/>
      <c r="U295" s="432"/>
      <c r="V295" s="432" t="s">
        <v>119</v>
      </c>
      <c r="W295" s="432"/>
      <c r="X295" s="432"/>
      <c r="Y295" s="432"/>
      <c r="Z295" s="432"/>
      <c r="AA295" s="343"/>
      <c r="AB295" s="343"/>
      <c r="AC295" s="343"/>
      <c r="AD295" s="344"/>
      <c r="AM295" s="154"/>
      <c r="AN295" s="473"/>
      <c r="AO295" s="476"/>
      <c r="AP295" s="311" t="s">
        <v>207</v>
      </c>
      <c r="AQ295" s="470"/>
      <c r="AR295" s="334">
        <v>6</v>
      </c>
      <c r="AS295" s="334" t="s">
        <v>18</v>
      </c>
      <c r="AT295" s="334">
        <v>15</v>
      </c>
      <c r="AU295" s="470"/>
      <c r="AV295" s="311" t="s">
        <v>513</v>
      </c>
      <c r="AW295" s="481"/>
      <c r="AX295" s="483"/>
      <c r="BA295" s="142"/>
      <c r="BB295" s="679"/>
      <c r="BC295" s="682"/>
      <c r="BD295" s="296" t="s">
        <v>533</v>
      </c>
      <c r="BE295" s="685"/>
      <c r="BF295" s="309">
        <v>15</v>
      </c>
      <c r="BG295" s="309" t="s">
        <v>18</v>
      </c>
      <c r="BH295" s="309">
        <v>6</v>
      </c>
      <c r="BI295" s="685"/>
      <c r="BJ295" s="296" t="s">
        <v>213</v>
      </c>
      <c r="BK295" s="688"/>
      <c r="BL295" s="691"/>
    </row>
    <row r="296" spans="2:64" ht="10.050000000000001" customHeight="1" x14ac:dyDescent="0.2">
      <c r="B296" s="587"/>
      <c r="C296" s="529" t="s">
        <v>129</v>
      </c>
      <c r="D296" s="530"/>
      <c r="E296" s="576" t="s">
        <v>183</v>
      </c>
      <c r="F296" s="577"/>
      <c r="G296" s="578"/>
      <c r="H296" s="437" t="s">
        <v>213</v>
      </c>
      <c r="I296" s="438"/>
      <c r="J296" s="438"/>
      <c r="K296" s="582"/>
      <c r="L296" s="429" t="s">
        <v>548</v>
      </c>
      <c r="M296" s="430"/>
      <c r="N296" s="430"/>
      <c r="O296" s="430"/>
      <c r="P296" s="430"/>
      <c r="Q296" s="430" t="s">
        <v>550</v>
      </c>
      <c r="R296" s="430"/>
      <c r="S296" s="430"/>
      <c r="T296" s="430"/>
      <c r="U296" s="430"/>
      <c r="V296" s="430" t="s">
        <v>552</v>
      </c>
      <c r="W296" s="430"/>
      <c r="X296" s="430"/>
      <c r="Y296" s="430"/>
      <c r="Z296" s="430"/>
      <c r="AA296" s="339"/>
      <c r="AB296" s="339"/>
      <c r="AC296" s="339"/>
      <c r="AD296" s="340"/>
      <c r="AM296" s="485" t="s">
        <v>52</v>
      </c>
      <c r="AN296" s="473"/>
      <c r="AO296" s="476"/>
      <c r="AP296" s="312"/>
      <c r="AQ296" s="479"/>
      <c r="AR296" s="308"/>
      <c r="AS296" s="308" t="s">
        <v>18</v>
      </c>
      <c r="AT296" s="308"/>
      <c r="AU296" s="479"/>
      <c r="AV296" s="312"/>
      <c r="AW296" s="481"/>
      <c r="AX296" s="483"/>
      <c r="BA296" s="693" t="s">
        <v>53</v>
      </c>
      <c r="BB296" s="679"/>
      <c r="BC296" s="682"/>
      <c r="BD296" s="292"/>
      <c r="BE296" s="686"/>
      <c r="BF296" s="229">
        <v>8</v>
      </c>
      <c r="BG296" s="229" t="s">
        <v>18</v>
      </c>
      <c r="BH296" s="229">
        <v>15</v>
      </c>
      <c r="BI296" s="686"/>
      <c r="BJ296" s="292"/>
      <c r="BK296" s="688"/>
      <c r="BL296" s="691"/>
    </row>
    <row r="297" spans="2:64" ht="10.050000000000001" customHeight="1" thickBot="1" x14ac:dyDescent="0.25">
      <c r="B297" s="588"/>
      <c r="C297" s="531"/>
      <c r="D297" s="532"/>
      <c r="E297" s="595"/>
      <c r="F297" s="596"/>
      <c r="G297" s="597"/>
      <c r="H297" s="459"/>
      <c r="I297" s="460"/>
      <c r="J297" s="460"/>
      <c r="K297" s="598"/>
      <c r="L297" s="433" t="s">
        <v>554</v>
      </c>
      <c r="M297" s="434"/>
      <c r="N297" s="434"/>
      <c r="O297" s="434"/>
      <c r="P297" s="434"/>
      <c r="Q297" s="434" t="s">
        <v>131</v>
      </c>
      <c r="R297" s="434"/>
      <c r="S297" s="434"/>
      <c r="T297" s="434"/>
      <c r="U297" s="434"/>
      <c r="V297" s="434"/>
      <c r="W297" s="434"/>
      <c r="X297" s="434"/>
      <c r="Y297" s="434"/>
      <c r="Z297" s="434"/>
      <c r="AA297" s="345"/>
      <c r="AB297" s="345"/>
      <c r="AC297" s="345"/>
      <c r="AD297" s="346"/>
      <c r="AM297" s="485"/>
      <c r="AN297" s="473"/>
      <c r="AO297" s="476"/>
      <c r="AP297" s="320" t="s">
        <v>495</v>
      </c>
      <c r="AQ297" s="469">
        <v>0</v>
      </c>
      <c r="AR297" s="335">
        <v>7</v>
      </c>
      <c r="AS297" s="335" t="s">
        <v>18</v>
      </c>
      <c r="AT297" s="335">
        <v>15</v>
      </c>
      <c r="AU297" s="469">
        <v>2</v>
      </c>
      <c r="AV297" s="323" t="s">
        <v>517</v>
      </c>
      <c r="AW297" s="481"/>
      <c r="AX297" s="483"/>
      <c r="BA297" s="693"/>
      <c r="BB297" s="679"/>
      <c r="BC297" s="682"/>
      <c r="BD297" s="299" t="s">
        <v>537</v>
      </c>
      <c r="BE297" s="694">
        <v>2</v>
      </c>
      <c r="BF297" s="336">
        <v>15</v>
      </c>
      <c r="BG297" s="336" t="s">
        <v>18</v>
      </c>
      <c r="BH297" s="336">
        <v>6</v>
      </c>
      <c r="BI297" s="694">
        <v>0</v>
      </c>
      <c r="BJ297" s="291" t="s">
        <v>549</v>
      </c>
      <c r="BK297" s="688"/>
      <c r="BL297" s="691"/>
    </row>
    <row r="298" spans="2:64" ht="10.050000000000001" customHeight="1" thickTop="1" x14ac:dyDescent="0.2">
      <c r="B298" s="91"/>
      <c r="W298" s="96"/>
      <c r="X298" s="96"/>
      <c r="AM298" s="158" t="s">
        <v>150</v>
      </c>
      <c r="AN298" s="473"/>
      <c r="AO298" s="476"/>
      <c r="AP298" s="311" t="s">
        <v>493</v>
      </c>
      <c r="AQ298" s="470"/>
      <c r="AR298" s="334">
        <v>9</v>
      </c>
      <c r="AS298" s="334" t="s">
        <v>18</v>
      </c>
      <c r="AT298" s="334">
        <v>15</v>
      </c>
      <c r="AU298" s="470"/>
      <c r="AV298" s="324" t="s">
        <v>515</v>
      </c>
      <c r="AW298" s="481"/>
      <c r="AX298" s="483"/>
      <c r="BA298" s="146" t="s">
        <v>150</v>
      </c>
      <c r="BB298" s="679"/>
      <c r="BC298" s="682"/>
      <c r="BD298" s="296" t="s">
        <v>211</v>
      </c>
      <c r="BE298" s="685"/>
      <c r="BF298" s="309">
        <v>15</v>
      </c>
      <c r="BG298" s="309" t="s">
        <v>18</v>
      </c>
      <c r="BH298" s="309">
        <v>8</v>
      </c>
      <c r="BI298" s="685"/>
      <c r="BJ298" s="332" t="s">
        <v>547</v>
      </c>
      <c r="BK298" s="688"/>
      <c r="BL298" s="691"/>
    </row>
    <row r="299" spans="2:64" ht="10.050000000000001" customHeight="1" x14ac:dyDescent="0.2">
      <c r="B299" s="91"/>
      <c r="W299" s="96"/>
      <c r="X299" s="96"/>
      <c r="AM299" s="485">
        <v>8</v>
      </c>
      <c r="AN299" s="473"/>
      <c r="AO299" s="476"/>
      <c r="AP299" s="321"/>
      <c r="AQ299" s="479"/>
      <c r="AR299" s="308"/>
      <c r="AS299" s="308" t="s">
        <v>18</v>
      </c>
      <c r="AT299" s="308"/>
      <c r="AU299" s="479"/>
      <c r="AV299" s="325"/>
      <c r="AW299" s="481"/>
      <c r="AX299" s="483"/>
      <c r="BA299" s="693">
        <v>8</v>
      </c>
      <c r="BB299" s="679"/>
      <c r="BC299" s="682"/>
      <c r="BD299" s="331"/>
      <c r="BE299" s="686"/>
      <c r="BF299" s="229"/>
      <c r="BG299" s="229" t="s">
        <v>18</v>
      </c>
      <c r="BH299" s="229"/>
      <c r="BI299" s="686"/>
      <c r="BJ299" s="303"/>
      <c r="BK299" s="688"/>
      <c r="BL299" s="691"/>
    </row>
    <row r="300" spans="2:64" ht="10.050000000000001" customHeight="1" x14ac:dyDescent="0.2">
      <c r="B300" s="91"/>
      <c r="W300" s="96"/>
      <c r="X300" s="96"/>
      <c r="AM300" s="485"/>
      <c r="AN300" s="473"/>
      <c r="AO300" s="476"/>
      <c r="AP300" s="311" t="s">
        <v>491</v>
      </c>
      <c r="AQ300" s="469">
        <v>0</v>
      </c>
      <c r="AR300" s="334">
        <v>10</v>
      </c>
      <c r="AS300" s="334" t="s">
        <v>18</v>
      </c>
      <c r="AT300" s="334">
        <v>15</v>
      </c>
      <c r="AU300" s="469">
        <v>2</v>
      </c>
      <c r="AV300" s="311" t="s">
        <v>513</v>
      </c>
      <c r="AW300" s="481"/>
      <c r="AX300" s="483"/>
      <c r="BA300" s="693"/>
      <c r="BB300" s="679"/>
      <c r="BC300" s="682"/>
      <c r="BD300" s="293" t="s">
        <v>535</v>
      </c>
      <c r="BE300" s="694">
        <v>2</v>
      </c>
      <c r="BF300" s="309">
        <v>13</v>
      </c>
      <c r="BG300" s="309" t="s">
        <v>18</v>
      </c>
      <c r="BH300" s="309">
        <v>15</v>
      </c>
      <c r="BI300" s="694">
        <v>1</v>
      </c>
      <c r="BJ300" s="296" t="s">
        <v>213</v>
      </c>
      <c r="BK300" s="688"/>
      <c r="BL300" s="691"/>
    </row>
    <row r="301" spans="2:64" ht="10.050000000000001" customHeight="1" x14ac:dyDescent="0.2">
      <c r="B301" s="373"/>
      <c r="C301" s="373"/>
      <c r="D301" s="373"/>
      <c r="E301" s="373"/>
      <c r="F301" s="373"/>
      <c r="G301" s="373"/>
      <c r="H301" s="373"/>
      <c r="I301" s="373"/>
      <c r="J301" s="373"/>
      <c r="K301" s="373"/>
      <c r="L301" s="373"/>
      <c r="M301" s="373"/>
      <c r="N301" s="373"/>
      <c r="O301" s="373"/>
      <c r="P301" s="373"/>
      <c r="Q301" s="373"/>
      <c r="R301" s="373"/>
      <c r="S301" s="373"/>
      <c r="T301" s="373"/>
      <c r="U301" s="373"/>
      <c r="V301" s="373"/>
      <c r="W301" s="373"/>
      <c r="X301" s="373"/>
      <c r="Y301" s="373"/>
      <c r="Z301" s="373"/>
      <c r="AA301" s="373"/>
      <c r="AB301" s="373"/>
      <c r="AC301" s="373"/>
      <c r="AD301" s="373"/>
      <c r="AE301" s="373"/>
      <c r="AF301" s="373"/>
      <c r="AG301" s="373"/>
      <c r="AH301" s="373"/>
      <c r="AI301" s="373"/>
      <c r="AJ301" s="373"/>
      <c r="AM301" s="159"/>
      <c r="AN301" s="473"/>
      <c r="AO301" s="476"/>
      <c r="AP301" s="311" t="s">
        <v>493</v>
      </c>
      <c r="AQ301" s="470"/>
      <c r="AR301" s="334">
        <v>13</v>
      </c>
      <c r="AS301" s="334" t="s">
        <v>18</v>
      </c>
      <c r="AT301" s="334">
        <v>15</v>
      </c>
      <c r="AU301" s="470"/>
      <c r="AV301" s="311" t="s">
        <v>515</v>
      </c>
      <c r="AW301" s="481"/>
      <c r="AX301" s="483"/>
      <c r="BA301" s="147"/>
      <c r="BB301" s="679"/>
      <c r="BC301" s="682"/>
      <c r="BD301" s="296" t="s">
        <v>537</v>
      </c>
      <c r="BE301" s="685"/>
      <c r="BF301" s="309">
        <v>15</v>
      </c>
      <c r="BG301" s="309" t="s">
        <v>18</v>
      </c>
      <c r="BH301" s="309">
        <v>9</v>
      </c>
      <c r="BI301" s="685"/>
      <c r="BJ301" s="291" t="s">
        <v>551</v>
      </c>
      <c r="BK301" s="688"/>
      <c r="BL301" s="691"/>
    </row>
    <row r="302" spans="2:64" ht="10.050000000000001" customHeight="1" thickBot="1" x14ac:dyDescent="0.25">
      <c r="B302" s="373"/>
      <c r="C302" s="373"/>
      <c r="D302" s="373"/>
      <c r="E302" s="373"/>
      <c r="F302" s="373"/>
      <c r="G302" s="373"/>
      <c r="H302" s="373"/>
      <c r="I302" s="373"/>
      <c r="J302" s="373"/>
      <c r="K302" s="373"/>
      <c r="L302" s="373"/>
      <c r="M302" s="373"/>
      <c r="N302" s="373"/>
      <c r="O302" s="373"/>
      <c r="P302" s="373"/>
      <c r="Q302" s="373"/>
      <c r="R302" s="373"/>
      <c r="S302" s="373"/>
      <c r="T302" s="373"/>
      <c r="U302" s="373"/>
      <c r="V302" s="373"/>
      <c r="W302" s="373"/>
      <c r="X302" s="373"/>
      <c r="Y302" s="373"/>
      <c r="Z302" s="373"/>
      <c r="AA302" s="373"/>
      <c r="AB302" s="373"/>
      <c r="AC302" s="373"/>
      <c r="AD302" s="373"/>
      <c r="AE302" s="373"/>
      <c r="AF302" s="373"/>
      <c r="AG302" s="373"/>
      <c r="AH302" s="373"/>
      <c r="AI302" s="373"/>
      <c r="AJ302" s="373"/>
      <c r="AM302" s="160"/>
      <c r="AN302" s="474"/>
      <c r="AO302" s="477"/>
      <c r="AP302" s="317"/>
      <c r="AQ302" s="471"/>
      <c r="AR302" s="177"/>
      <c r="AS302" s="177" t="s">
        <v>18</v>
      </c>
      <c r="AT302" s="177"/>
      <c r="AU302" s="471"/>
      <c r="AV302" s="317"/>
      <c r="AW302" s="482"/>
      <c r="AX302" s="484"/>
      <c r="BA302" s="148"/>
      <c r="BB302" s="680"/>
      <c r="BC302" s="683"/>
      <c r="BD302" s="297"/>
      <c r="BE302" s="695"/>
      <c r="BF302" s="179">
        <v>15</v>
      </c>
      <c r="BG302" s="179" t="s">
        <v>18</v>
      </c>
      <c r="BH302" s="179">
        <v>7</v>
      </c>
      <c r="BI302" s="695"/>
      <c r="BJ302" s="297"/>
      <c r="BK302" s="689"/>
      <c r="BL302" s="692"/>
    </row>
    <row r="303" spans="2:64" ht="10.050000000000001" customHeight="1" x14ac:dyDescent="0.2">
      <c r="B303" s="373"/>
      <c r="C303" s="373"/>
      <c r="D303" s="373"/>
      <c r="E303" s="373"/>
      <c r="F303" s="373"/>
      <c r="G303" s="373"/>
      <c r="H303" s="373"/>
      <c r="I303" s="373"/>
      <c r="J303" s="373"/>
      <c r="K303" s="373"/>
      <c r="L303" s="373"/>
      <c r="M303" s="373"/>
      <c r="N303" s="373"/>
      <c r="O303" s="373"/>
      <c r="P303" s="373"/>
      <c r="Q303" s="373"/>
      <c r="R303" s="373"/>
      <c r="S303" s="373"/>
      <c r="T303" s="373"/>
      <c r="U303" s="373"/>
      <c r="V303" s="373"/>
      <c r="W303" s="373"/>
      <c r="X303" s="373"/>
      <c r="Y303" s="373"/>
      <c r="Z303" s="373"/>
      <c r="AA303" s="373"/>
      <c r="AB303" s="373"/>
      <c r="AC303" s="373"/>
      <c r="AD303" s="373"/>
      <c r="AE303" s="373"/>
      <c r="AF303" s="373"/>
      <c r="AG303" s="373"/>
      <c r="AH303" s="373"/>
      <c r="AI303" s="373"/>
      <c r="AJ303" s="373"/>
      <c r="AM303" s="152"/>
      <c r="AN303" s="472" t="s">
        <v>115</v>
      </c>
      <c r="AO303" s="475"/>
      <c r="AP303" s="310" t="s">
        <v>255</v>
      </c>
      <c r="AQ303" s="478">
        <v>1</v>
      </c>
      <c r="AR303" s="176">
        <v>15</v>
      </c>
      <c r="AS303" s="176" t="s">
        <v>18</v>
      </c>
      <c r="AT303" s="176">
        <v>11</v>
      </c>
      <c r="AU303" s="478">
        <v>2</v>
      </c>
      <c r="AV303" s="310" t="s">
        <v>261</v>
      </c>
      <c r="AW303" s="480"/>
      <c r="AX303" s="466" t="s">
        <v>563</v>
      </c>
      <c r="BA303" s="140"/>
      <c r="BB303" s="678" t="s">
        <v>170</v>
      </c>
      <c r="BC303" s="681">
        <v>3</v>
      </c>
      <c r="BD303" s="298" t="s">
        <v>244</v>
      </c>
      <c r="BE303" s="684">
        <v>2</v>
      </c>
      <c r="BF303" s="178">
        <v>15</v>
      </c>
      <c r="BG303" s="178" t="s">
        <v>18</v>
      </c>
      <c r="BH303" s="178">
        <v>8</v>
      </c>
      <c r="BI303" s="684">
        <v>0</v>
      </c>
      <c r="BJ303" s="298" t="s">
        <v>250</v>
      </c>
      <c r="BK303" s="687">
        <v>0</v>
      </c>
      <c r="BL303" s="690" t="s">
        <v>172</v>
      </c>
    </row>
    <row r="304" spans="2:64" ht="10.050000000000001" customHeight="1" x14ac:dyDescent="0.2">
      <c r="B304" s="373"/>
      <c r="C304" s="373"/>
      <c r="D304" s="373"/>
      <c r="E304" s="373"/>
      <c r="F304" s="373"/>
      <c r="G304" s="373"/>
      <c r="H304" s="373"/>
      <c r="I304" s="373"/>
      <c r="J304" s="373"/>
      <c r="K304" s="373"/>
      <c r="L304" s="373"/>
      <c r="M304" s="373"/>
      <c r="N304" s="373"/>
      <c r="O304" s="373"/>
      <c r="P304" s="373"/>
      <c r="Q304" s="373"/>
      <c r="R304" s="373"/>
      <c r="S304" s="373"/>
      <c r="T304" s="373"/>
      <c r="U304" s="373"/>
      <c r="V304" s="373"/>
      <c r="W304" s="373"/>
      <c r="X304" s="373"/>
      <c r="Y304" s="373"/>
      <c r="Z304" s="373"/>
      <c r="AA304" s="373"/>
      <c r="AB304" s="373"/>
      <c r="AC304" s="373"/>
      <c r="AD304" s="373"/>
      <c r="AE304" s="373"/>
      <c r="AF304" s="373"/>
      <c r="AG304" s="373"/>
      <c r="AH304" s="373"/>
      <c r="AI304" s="373"/>
      <c r="AJ304" s="373"/>
      <c r="AM304" s="154"/>
      <c r="AN304" s="473"/>
      <c r="AO304" s="476"/>
      <c r="AP304" s="311" t="s">
        <v>256</v>
      </c>
      <c r="AQ304" s="470"/>
      <c r="AR304" s="334">
        <v>8</v>
      </c>
      <c r="AS304" s="334" t="s">
        <v>18</v>
      </c>
      <c r="AT304" s="334">
        <v>15</v>
      </c>
      <c r="AU304" s="470"/>
      <c r="AV304" s="311" t="s">
        <v>262</v>
      </c>
      <c r="AW304" s="481"/>
      <c r="AX304" s="483"/>
      <c r="BA304" s="142"/>
      <c r="BB304" s="679"/>
      <c r="BC304" s="682"/>
      <c r="BD304" s="296" t="s">
        <v>245</v>
      </c>
      <c r="BE304" s="685"/>
      <c r="BF304" s="309">
        <v>15</v>
      </c>
      <c r="BG304" s="309" t="s">
        <v>18</v>
      </c>
      <c r="BH304" s="309">
        <v>13</v>
      </c>
      <c r="BI304" s="685"/>
      <c r="BJ304" s="296" t="s">
        <v>251</v>
      </c>
      <c r="BK304" s="688"/>
      <c r="BL304" s="691"/>
    </row>
    <row r="305" spans="2:64" ht="10.050000000000001" customHeight="1" x14ac:dyDescent="0.2">
      <c r="B305" s="373"/>
      <c r="C305" s="373"/>
      <c r="D305" s="373"/>
      <c r="E305" s="373"/>
      <c r="F305" s="373"/>
      <c r="G305" s="373"/>
      <c r="H305" s="373"/>
      <c r="I305" s="373"/>
      <c r="J305" s="373"/>
      <c r="K305" s="373"/>
      <c r="L305" s="373"/>
      <c r="M305" s="373"/>
      <c r="N305" s="373"/>
      <c r="O305" s="373"/>
      <c r="P305" s="373"/>
      <c r="Q305" s="373"/>
      <c r="R305" s="373"/>
      <c r="S305" s="373"/>
      <c r="T305" s="373"/>
      <c r="U305" s="373"/>
      <c r="V305" s="373"/>
      <c r="W305" s="373"/>
      <c r="X305" s="373"/>
      <c r="Y305" s="373"/>
      <c r="Z305" s="373"/>
      <c r="AA305" s="373"/>
      <c r="AB305" s="373"/>
      <c r="AC305" s="373"/>
      <c r="AD305" s="373"/>
      <c r="AE305" s="373"/>
      <c r="AF305" s="373"/>
      <c r="AG305" s="373"/>
      <c r="AH305" s="373"/>
      <c r="AI305" s="373"/>
      <c r="AJ305" s="373"/>
      <c r="AM305" s="485" t="s">
        <v>52</v>
      </c>
      <c r="AN305" s="473"/>
      <c r="AO305" s="476"/>
      <c r="AP305" s="312"/>
      <c r="AQ305" s="479"/>
      <c r="AR305" s="308">
        <v>7</v>
      </c>
      <c r="AS305" s="308" t="s">
        <v>18</v>
      </c>
      <c r="AT305" s="308">
        <v>15</v>
      </c>
      <c r="AU305" s="479"/>
      <c r="AV305" s="312"/>
      <c r="AW305" s="481"/>
      <c r="AX305" s="483"/>
      <c r="BA305" s="693" t="s">
        <v>53</v>
      </c>
      <c r="BB305" s="679"/>
      <c r="BC305" s="682"/>
      <c r="BD305" s="292"/>
      <c r="BE305" s="686"/>
      <c r="BF305" s="229"/>
      <c r="BG305" s="229" t="s">
        <v>18</v>
      </c>
      <c r="BH305" s="229"/>
      <c r="BI305" s="686"/>
      <c r="BJ305" s="292"/>
      <c r="BK305" s="688"/>
      <c r="BL305" s="691"/>
    </row>
    <row r="306" spans="2:64" ht="10.050000000000001" customHeight="1" x14ac:dyDescent="0.2">
      <c r="B306" s="373"/>
      <c r="C306" s="373"/>
      <c r="D306" s="373"/>
      <c r="E306" s="373"/>
      <c r="F306" s="373"/>
      <c r="G306" s="373"/>
      <c r="H306" s="373"/>
      <c r="I306" s="373"/>
      <c r="J306" s="373"/>
      <c r="K306" s="373"/>
      <c r="L306" s="373"/>
      <c r="M306" s="373"/>
      <c r="N306" s="373"/>
      <c r="O306" s="373"/>
      <c r="P306" s="373"/>
      <c r="Q306" s="373"/>
      <c r="R306" s="373"/>
      <c r="S306" s="373"/>
      <c r="T306" s="373"/>
      <c r="U306" s="373"/>
      <c r="V306" s="373"/>
      <c r="W306" s="373"/>
      <c r="X306" s="373"/>
      <c r="Y306" s="373"/>
      <c r="Z306" s="373"/>
      <c r="AA306" s="373"/>
      <c r="AB306" s="373"/>
      <c r="AC306" s="373"/>
      <c r="AD306" s="373"/>
      <c r="AE306" s="373"/>
      <c r="AF306" s="373"/>
      <c r="AG306" s="373"/>
      <c r="AH306" s="373"/>
      <c r="AI306" s="373"/>
      <c r="AJ306" s="373"/>
      <c r="AM306" s="485"/>
      <c r="AN306" s="473"/>
      <c r="AO306" s="476"/>
      <c r="AP306" s="319" t="s">
        <v>257</v>
      </c>
      <c r="AQ306" s="469">
        <v>0</v>
      </c>
      <c r="AR306" s="335">
        <v>7</v>
      </c>
      <c r="AS306" s="335" t="s">
        <v>18</v>
      </c>
      <c r="AT306" s="335">
        <v>15</v>
      </c>
      <c r="AU306" s="469">
        <v>2</v>
      </c>
      <c r="AV306" s="326" t="s">
        <v>503</v>
      </c>
      <c r="AW306" s="481"/>
      <c r="AX306" s="483"/>
      <c r="BA306" s="693"/>
      <c r="BB306" s="679"/>
      <c r="BC306" s="682"/>
      <c r="BD306" s="293" t="s">
        <v>246</v>
      </c>
      <c r="BE306" s="694">
        <v>2</v>
      </c>
      <c r="BF306" s="336">
        <v>15</v>
      </c>
      <c r="BG306" s="336" t="s">
        <v>18</v>
      </c>
      <c r="BH306" s="336">
        <v>9</v>
      </c>
      <c r="BI306" s="694">
        <v>0</v>
      </c>
      <c r="BJ306" s="301" t="s">
        <v>252</v>
      </c>
      <c r="BK306" s="688"/>
      <c r="BL306" s="691"/>
    </row>
    <row r="307" spans="2:64" ht="10.050000000000001" customHeight="1" x14ac:dyDescent="0.2">
      <c r="B307" s="373" t="s">
        <v>165</v>
      </c>
      <c r="C307" s="373"/>
      <c r="D307" s="373"/>
      <c r="E307" s="373"/>
      <c r="F307" s="373"/>
      <c r="G307" s="373"/>
      <c r="H307" s="373"/>
      <c r="I307" s="373"/>
      <c r="J307" s="373"/>
      <c r="K307" s="373"/>
      <c r="L307" s="373"/>
      <c r="M307" s="373"/>
      <c r="N307" s="373"/>
      <c r="O307" s="373"/>
      <c r="P307" s="373"/>
      <c r="Q307" s="373"/>
      <c r="R307" s="373"/>
      <c r="S307" s="373"/>
      <c r="T307" s="373"/>
      <c r="U307" s="373"/>
      <c r="V307" s="373"/>
      <c r="W307" s="373"/>
      <c r="X307" s="373"/>
      <c r="Y307" s="373"/>
      <c r="Z307" s="373"/>
      <c r="AA307" s="373"/>
      <c r="AB307" s="373"/>
      <c r="AC307" s="373"/>
      <c r="AD307" s="373"/>
      <c r="AE307" s="373"/>
      <c r="AF307" s="373"/>
      <c r="AG307" s="373"/>
      <c r="AH307" s="373"/>
      <c r="AI307" s="373"/>
      <c r="AJ307" s="373"/>
      <c r="AM307" s="158" t="s">
        <v>150</v>
      </c>
      <c r="AN307" s="473"/>
      <c r="AO307" s="476"/>
      <c r="AP307" s="322" t="s">
        <v>258</v>
      </c>
      <c r="AQ307" s="470"/>
      <c r="AR307" s="334">
        <v>8</v>
      </c>
      <c r="AS307" s="334" t="s">
        <v>18</v>
      </c>
      <c r="AT307" s="334">
        <v>15</v>
      </c>
      <c r="AU307" s="470"/>
      <c r="AV307" s="324" t="s">
        <v>263</v>
      </c>
      <c r="AW307" s="481"/>
      <c r="AX307" s="483"/>
      <c r="BA307" s="146" t="s">
        <v>150</v>
      </c>
      <c r="BB307" s="679"/>
      <c r="BC307" s="682"/>
      <c r="BD307" s="294" t="s">
        <v>247</v>
      </c>
      <c r="BE307" s="685"/>
      <c r="BF307" s="309">
        <v>15</v>
      </c>
      <c r="BG307" s="309" t="s">
        <v>18</v>
      </c>
      <c r="BH307" s="309">
        <v>6</v>
      </c>
      <c r="BI307" s="685"/>
      <c r="BJ307" s="302" t="s">
        <v>253</v>
      </c>
      <c r="BK307" s="688"/>
      <c r="BL307" s="691"/>
    </row>
    <row r="308" spans="2:64" ht="10.050000000000001" customHeight="1" x14ac:dyDescent="0.2">
      <c r="B308" s="373"/>
      <c r="C308" s="373"/>
      <c r="D308" s="373"/>
      <c r="E308" s="373"/>
      <c r="F308" s="373"/>
      <c r="G308" s="373"/>
      <c r="H308" s="373"/>
      <c r="I308" s="373"/>
      <c r="J308" s="373"/>
      <c r="K308" s="373"/>
      <c r="L308" s="373"/>
      <c r="M308" s="373"/>
      <c r="N308" s="373"/>
      <c r="O308" s="373"/>
      <c r="P308" s="373"/>
      <c r="Q308" s="373"/>
      <c r="R308" s="373"/>
      <c r="S308" s="373"/>
      <c r="T308" s="373"/>
      <c r="U308" s="373"/>
      <c r="V308" s="373"/>
      <c r="W308" s="373"/>
      <c r="X308" s="373"/>
      <c r="Y308" s="373"/>
      <c r="Z308" s="373"/>
      <c r="AA308" s="373"/>
      <c r="AB308" s="373"/>
      <c r="AC308" s="373"/>
      <c r="AD308" s="373"/>
      <c r="AE308" s="373"/>
      <c r="AF308" s="373"/>
      <c r="AG308" s="373"/>
      <c r="AH308" s="373"/>
      <c r="AI308" s="373"/>
      <c r="AJ308" s="373"/>
      <c r="AM308" s="485">
        <v>9</v>
      </c>
      <c r="AN308" s="473"/>
      <c r="AO308" s="476"/>
      <c r="AP308" s="315"/>
      <c r="AQ308" s="479"/>
      <c r="AR308" s="308"/>
      <c r="AS308" s="308" t="s">
        <v>18</v>
      </c>
      <c r="AT308" s="308"/>
      <c r="AU308" s="479"/>
      <c r="AV308" s="325"/>
      <c r="AW308" s="481"/>
      <c r="AX308" s="483"/>
      <c r="BA308" s="693">
        <v>9</v>
      </c>
      <c r="BB308" s="679"/>
      <c r="BC308" s="682"/>
      <c r="BD308" s="295"/>
      <c r="BE308" s="686"/>
      <c r="BF308" s="229"/>
      <c r="BG308" s="229" t="s">
        <v>18</v>
      </c>
      <c r="BH308" s="229"/>
      <c r="BI308" s="686"/>
      <c r="BJ308" s="303"/>
      <c r="BK308" s="688"/>
      <c r="BL308" s="691"/>
    </row>
    <row r="309" spans="2:64" ht="10.050000000000001" customHeight="1" x14ac:dyDescent="0.2">
      <c r="B309" s="373" t="s">
        <v>569</v>
      </c>
      <c r="C309" s="373"/>
      <c r="D309" s="373"/>
      <c r="E309" s="373"/>
      <c r="F309" s="373"/>
      <c r="G309" s="373"/>
      <c r="H309" s="373"/>
      <c r="I309" s="373"/>
      <c r="J309" s="373"/>
      <c r="K309" s="373"/>
      <c r="L309" s="373"/>
      <c r="M309" s="373"/>
      <c r="N309" s="373"/>
      <c r="O309" s="373"/>
      <c r="P309" s="373"/>
      <c r="Q309" s="373"/>
      <c r="R309" s="373"/>
      <c r="S309" s="373"/>
      <c r="T309" s="373"/>
      <c r="U309" s="373"/>
      <c r="V309" s="373"/>
      <c r="W309" s="373"/>
      <c r="X309" s="373"/>
      <c r="Y309" s="373"/>
      <c r="Z309" s="373"/>
      <c r="AA309" s="373"/>
      <c r="AB309" s="373"/>
      <c r="AC309" s="373"/>
      <c r="AD309" s="373"/>
      <c r="AE309" s="373"/>
      <c r="AF309" s="373"/>
      <c r="AG309" s="373"/>
      <c r="AH309" s="373"/>
      <c r="AI309" s="373"/>
      <c r="AJ309" s="373"/>
      <c r="AK309" s="89"/>
      <c r="AL309" s="89"/>
      <c r="AM309" s="485"/>
      <c r="AN309" s="473"/>
      <c r="AO309" s="476"/>
      <c r="AP309" s="311" t="s">
        <v>259</v>
      </c>
      <c r="AQ309" s="469">
        <v>1</v>
      </c>
      <c r="AR309" s="334">
        <v>8</v>
      </c>
      <c r="AS309" s="334" t="s">
        <v>18</v>
      </c>
      <c r="AT309" s="334">
        <v>15</v>
      </c>
      <c r="AU309" s="469">
        <v>2</v>
      </c>
      <c r="AV309" s="311" t="s">
        <v>264</v>
      </c>
      <c r="AW309" s="481"/>
      <c r="AX309" s="483"/>
      <c r="BA309" s="693"/>
      <c r="BB309" s="679"/>
      <c r="BC309" s="682"/>
      <c r="BD309" s="296" t="s">
        <v>248</v>
      </c>
      <c r="BE309" s="694">
        <v>2</v>
      </c>
      <c r="BF309" s="309">
        <v>15</v>
      </c>
      <c r="BG309" s="309" t="s">
        <v>18</v>
      </c>
      <c r="BH309" s="309">
        <v>10</v>
      </c>
      <c r="BI309" s="694">
        <v>0</v>
      </c>
      <c r="BJ309" s="296" t="s">
        <v>254</v>
      </c>
      <c r="BK309" s="688"/>
      <c r="BL309" s="691"/>
    </row>
    <row r="310" spans="2:64" ht="10.050000000000001" customHeight="1" x14ac:dyDescent="0.2">
      <c r="B310" s="373"/>
      <c r="C310" s="373"/>
      <c r="D310" s="373"/>
      <c r="E310" s="373"/>
      <c r="F310" s="373"/>
      <c r="G310" s="373"/>
      <c r="H310" s="373"/>
      <c r="I310" s="373"/>
      <c r="J310" s="373"/>
      <c r="K310" s="373"/>
      <c r="L310" s="373"/>
      <c r="M310" s="373"/>
      <c r="N310" s="373"/>
      <c r="O310" s="373"/>
      <c r="P310" s="373"/>
      <c r="Q310" s="373"/>
      <c r="R310" s="373"/>
      <c r="S310" s="373"/>
      <c r="T310" s="373"/>
      <c r="U310" s="373"/>
      <c r="V310" s="373"/>
      <c r="W310" s="373"/>
      <c r="X310" s="373"/>
      <c r="Y310" s="373"/>
      <c r="Z310" s="373"/>
      <c r="AA310" s="373"/>
      <c r="AB310" s="373"/>
      <c r="AC310" s="373"/>
      <c r="AD310" s="373"/>
      <c r="AE310" s="373"/>
      <c r="AF310" s="373"/>
      <c r="AG310" s="373"/>
      <c r="AH310" s="373"/>
      <c r="AI310" s="373"/>
      <c r="AJ310" s="373"/>
      <c r="AK310" s="89"/>
      <c r="AL310" s="89"/>
      <c r="AM310" s="159"/>
      <c r="AN310" s="473"/>
      <c r="AO310" s="476"/>
      <c r="AP310" s="311" t="s">
        <v>260</v>
      </c>
      <c r="AQ310" s="470"/>
      <c r="AR310" s="334">
        <v>15</v>
      </c>
      <c r="AS310" s="334" t="s">
        <v>18</v>
      </c>
      <c r="AT310" s="334">
        <v>11</v>
      </c>
      <c r="AU310" s="470"/>
      <c r="AV310" s="311" t="s">
        <v>265</v>
      </c>
      <c r="AW310" s="481"/>
      <c r="AX310" s="483"/>
      <c r="BA310" s="147"/>
      <c r="BB310" s="679"/>
      <c r="BC310" s="682"/>
      <c r="BD310" s="296" t="s">
        <v>249</v>
      </c>
      <c r="BE310" s="685"/>
      <c r="BF310" s="309">
        <v>15</v>
      </c>
      <c r="BG310" s="309" t="s">
        <v>18</v>
      </c>
      <c r="BH310" s="309">
        <v>5</v>
      </c>
      <c r="BI310" s="685"/>
      <c r="BJ310" s="296" t="s">
        <v>253</v>
      </c>
      <c r="BK310" s="688"/>
      <c r="BL310" s="691"/>
    </row>
    <row r="311" spans="2:64" ht="10.050000000000001" customHeight="1" thickBot="1" x14ac:dyDescent="0.25">
      <c r="B311" s="373"/>
      <c r="C311" s="373"/>
      <c r="D311" s="373"/>
      <c r="E311" s="373"/>
      <c r="F311" s="373"/>
      <c r="G311" s="373"/>
      <c r="H311" s="373"/>
      <c r="I311" s="373"/>
      <c r="J311" s="373"/>
      <c r="K311" s="373"/>
      <c r="L311" s="373"/>
      <c r="M311" s="373"/>
      <c r="N311" s="373"/>
      <c r="O311" s="373"/>
      <c r="P311" s="373"/>
      <c r="Q311" s="373"/>
      <c r="R311" s="373"/>
      <c r="S311" s="373"/>
      <c r="T311" s="373"/>
      <c r="U311" s="373"/>
      <c r="V311" s="373"/>
      <c r="W311" s="373"/>
      <c r="X311" s="373"/>
      <c r="Y311" s="373"/>
      <c r="Z311" s="373"/>
      <c r="AA311" s="373"/>
      <c r="AB311" s="373"/>
      <c r="AC311" s="373"/>
      <c r="AD311" s="373"/>
      <c r="AE311" s="373"/>
      <c r="AF311" s="373"/>
      <c r="AG311" s="373"/>
      <c r="AH311" s="373"/>
      <c r="AI311" s="373"/>
      <c r="AJ311" s="373"/>
      <c r="AK311" s="89"/>
      <c r="AL311" s="89"/>
      <c r="AM311" s="160"/>
      <c r="AN311" s="474"/>
      <c r="AO311" s="477"/>
      <c r="AP311" s="317"/>
      <c r="AQ311" s="471"/>
      <c r="AR311" s="177">
        <v>7</v>
      </c>
      <c r="AS311" s="177" t="s">
        <v>18</v>
      </c>
      <c r="AT311" s="177">
        <v>15</v>
      </c>
      <c r="AU311" s="471"/>
      <c r="AV311" s="317"/>
      <c r="AW311" s="482"/>
      <c r="AX311" s="484"/>
      <c r="BA311" s="148"/>
      <c r="BB311" s="680"/>
      <c r="BC311" s="683"/>
      <c r="BD311" s="297"/>
      <c r="BE311" s="695"/>
      <c r="BF311" s="179"/>
      <c r="BG311" s="179" t="s">
        <v>18</v>
      </c>
      <c r="BH311" s="179"/>
      <c r="BI311" s="695"/>
      <c r="BJ311" s="297"/>
      <c r="BK311" s="689"/>
      <c r="BL311" s="692"/>
    </row>
    <row r="312" spans="2:64" ht="10.050000000000001" customHeight="1" x14ac:dyDescent="0.2">
      <c r="B312" s="373"/>
      <c r="C312" s="373"/>
      <c r="D312" s="373"/>
      <c r="E312" s="373"/>
      <c r="F312" s="373"/>
      <c r="G312" s="373"/>
      <c r="H312" s="373"/>
      <c r="I312" s="373"/>
      <c r="J312" s="373"/>
      <c r="K312" s="373"/>
      <c r="L312" s="373"/>
      <c r="M312" s="373"/>
      <c r="N312" s="373"/>
      <c r="O312" s="373"/>
      <c r="P312" s="373"/>
      <c r="Q312" s="373"/>
      <c r="R312" s="373"/>
      <c r="S312" s="373"/>
      <c r="T312" s="373"/>
      <c r="U312" s="373"/>
      <c r="V312" s="373"/>
      <c r="W312" s="373"/>
      <c r="X312" s="373"/>
      <c r="Y312" s="373"/>
      <c r="Z312" s="373"/>
      <c r="AA312" s="373"/>
      <c r="AB312" s="373"/>
      <c r="AC312" s="373"/>
      <c r="AD312" s="373"/>
      <c r="AE312" s="373"/>
      <c r="AF312" s="373"/>
      <c r="AG312" s="373"/>
      <c r="AH312" s="373"/>
      <c r="AI312" s="373"/>
      <c r="AJ312" s="373"/>
      <c r="AK312" s="89"/>
      <c r="AL312" s="89"/>
      <c r="AM312" s="152"/>
      <c r="AN312" s="472" t="s">
        <v>163</v>
      </c>
      <c r="AO312" s="475">
        <v>0</v>
      </c>
      <c r="AP312" s="310" t="s">
        <v>468</v>
      </c>
      <c r="AQ312" s="478">
        <v>0</v>
      </c>
      <c r="AR312" s="176">
        <v>10</v>
      </c>
      <c r="AS312" s="176" t="s">
        <v>18</v>
      </c>
      <c r="AT312" s="176">
        <v>15</v>
      </c>
      <c r="AU312" s="478">
        <v>2</v>
      </c>
      <c r="AV312" s="310" t="s">
        <v>208</v>
      </c>
      <c r="AW312" s="480">
        <v>3</v>
      </c>
      <c r="AX312" s="466" t="s">
        <v>168</v>
      </c>
      <c r="BA312" s="140"/>
      <c r="BB312" s="678" t="s">
        <v>120</v>
      </c>
      <c r="BC312" s="681">
        <v>1</v>
      </c>
      <c r="BD312" s="298" t="s">
        <v>209</v>
      </c>
      <c r="BE312" s="684">
        <v>2</v>
      </c>
      <c r="BF312" s="178">
        <v>15</v>
      </c>
      <c r="BG312" s="178" t="s">
        <v>18</v>
      </c>
      <c r="BH312" s="178">
        <v>12</v>
      </c>
      <c r="BI312" s="684">
        <v>0</v>
      </c>
      <c r="BJ312" s="298" t="s">
        <v>553</v>
      </c>
      <c r="BK312" s="687">
        <v>2</v>
      </c>
      <c r="BL312" s="690" t="s">
        <v>171</v>
      </c>
    </row>
    <row r="313" spans="2:64" ht="10.050000000000001" customHeight="1" x14ac:dyDescent="0.2">
      <c r="B313" s="373" t="s">
        <v>567</v>
      </c>
      <c r="C313" s="373"/>
      <c r="D313" s="373"/>
      <c r="E313" s="373"/>
      <c r="F313" s="373"/>
      <c r="G313" s="373"/>
      <c r="H313" s="373"/>
      <c r="I313" s="373"/>
      <c r="J313" s="373"/>
      <c r="K313" s="373"/>
      <c r="L313" s="373"/>
      <c r="M313" s="373"/>
      <c r="N313" s="373"/>
      <c r="O313" s="373"/>
      <c r="P313" s="373"/>
      <c r="Q313" s="373"/>
      <c r="R313" s="373"/>
      <c r="S313" s="373"/>
      <c r="T313" s="373"/>
      <c r="U313" s="373"/>
      <c r="V313" s="373"/>
      <c r="W313" s="373"/>
      <c r="X313" s="373"/>
      <c r="Y313" s="373"/>
      <c r="Z313" s="373"/>
      <c r="AA313" s="373"/>
      <c r="AB313" s="373"/>
      <c r="AC313" s="373"/>
      <c r="AD313" s="373"/>
      <c r="AE313" s="373"/>
      <c r="AF313" s="373"/>
      <c r="AG313" s="373"/>
      <c r="AH313" s="373"/>
      <c r="AI313" s="373"/>
      <c r="AJ313" s="373"/>
      <c r="AK313" s="89"/>
      <c r="AL313" s="89"/>
      <c r="AM313" s="154"/>
      <c r="AN313" s="473"/>
      <c r="AO313" s="476"/>
      <c r="AP313" s="311" t="s">
        <v>476</v>
      </c>
      <c r="AQ313" s="470"/>
      <c r="AR313" s="334">
        <v>6</v>
      </c>
      <c r="AS313" s="334" t="s">
        <v>18</v>
      </c>
      <c r="AT313" s="334">
        <v>15</v>
      </c>
      <c r="AU313" s="470"/>
      <c r="AV313" s="311" t="s">
        <v>513</v>
      </c>
      <c r="AW313" s="481"/>
      <c r="AX313" s="483"/>
      <c r="BA313" s="142"/>
      <c r="BB313" s="679"/>
      <c r="BC313" s="682"/>
      <c r="BD313" s="296" t="s">
        <v>519</v>
      </c>
      <c r="BE313" s="685"/>
      <c r="BF313" s="309">
        <v>15</v>
      </c>
      <c r="BG313" s="309" t="s">
        <v>18</v>
      </c>
      <c r="BH313" s="309">
        <v>11</v>
      </c>
      <c r="BI313" s="685"/>
      <c r="BJ313" s="296" t="s">
        <v>213</v>
      </c>
      <c r="BK313" s="688"/>
      <c r="BL313" s="691"/>
    </row>
    <row r="314" spans="2:64" ht="10.050000000000001" customHeight="1" x14ac:dyDescent="0.2">
      <c r="B314" s="373"/>
      <c r="C314" s="373"/>
      <c r="D314" s="373"/>
      <c r="E314" s="373"/>
      <c r="F314" s="373"/>
      <c r="G314" s="373"/>
      <c r="H314" s="373"/>
      <c r="I314" s="373"/>
      <c r="J314" s="373"/>
      <c r="K314" s="373"/>
      <c r="L314" s="373"/>
      <c r="M314" s="373"/>
      <c r="N314" s="373"/>
      <c r="O314" s="373"/>
      <c r="P314" s="373"/>
      <c r="Q314" s="373"/>
      <c r="R314" s="373"/>
      <c r="S314" s="373"/>
      <c r="T314" s="373"/>
      <c r="U314" s="373"/>
      <c r="V314" s="373"/>
      <c r="W314" s="373"/>
      <c r="X314" s="373"/>
      <c r="Y314" s="373"/>
      <c r="Z314" s="373"/>
      <c r="AA314" s="373"/>
      <c r="AB314" s="373"/>
      <c r="AC314" s="373"/>
      <c r="AD314" s="373"/>
      <c r="AE314" s="373"/>
      <c r="AF314" s="373"/>
      <c r="AG314" s="373"/>
      <c r="AH314" s="373"/>
      <c r="AI314" s="373"/>
      <c r="AJ314" s="373"/>
      <c r="AK314" s="89"/>
      <c r="AL314" s="89"/>
      <c r="AM314" s="485" t="s">
        <v>52</v>
      </c>
      <c r="AN314" s="473"/>
      <c r="AO314" s="476"/>
      <c r="AP314" s="312"/>
      <c r="AQ314" s="479"/>
      <c r="AR314" s="308"/>
      <c r="AS314" s="308" t="s">
        <v>18</v>
      </c>
      <c r="AT314" s="308"/>
      <c r="AU314" s="479"/>
      <c r="AV314" s="312"/>
      <c r="AW314" s="481"/>
      <c r="AX314" s="483"/>
      <c r="BA314" s="693" t="s">
        <v>53</v>
      </c>
      <c r="BB314" s="679"/>
      <c r="BC314" s="682"/>
      <c r="BD314" s="292"/>
      <c r="BE314" s="686"/>
      <c r="BF314" s="229"/>
      <c r="BG314" s="229" t="s">
        <v>18</v>
      </c>
      <c r="BH314" s="229"/>
      <c r="BI314" s="686"/>
      <c r="BJ314" s="292"/>
      <c r="BK314" s="688"/>
      <c r="BL314" s="691"/>
    </row>
    <row r="315" spans="2:64" ht="10.050000000000001" customHeight="1" x14ac:dyDescent="0.2">
      <c r="B315" s="373" t="s">
        <v>568</v>
      </c>
      <c r="C315" s="373"/>
      <c r="D315" s="373"/>
      <c r="E315" s="373"/>
      <c r="F315" s="373"/>
      <c r="G315" s="373"/>
      <c r="H315" s="373"/>
      <c r="I315" s="373"/>
      <c r="J315" s="373"/>
      <c r="K315" s="373"/>
      <c r="L315" s="373"/>
      <c r="M315" s="373"/>
      <c r="N315" s="373"/>
      <c r="O315" s="373"/>
      <c r="P315" s="373"/>
      <c r="Q315" s="373"/>
      <c r="R315" s="373"/>
      <c r="S315" s="373"/>
      <c r="T315" s="373"/>
      <c r="U315" s="373"/>
      <c r="V315" s="373"/>
      <c r="W315" s="373"/>
      <c r="X315" s="373"/>
      <c r="Y315" s="373"/>
      <c r="Z315" s="373"/>
      <c r="AA315" s="373"/>
      <c r="AB315" s="373"/>
      <c r="AC315" s="373"/>
      <c r="AD315" s="373"/>
      <c r="AE315" s="373"/>
      <c r="AF315" s="373"/>
      <c r="AG315" s="373"/>
      <c r="AH315" s="373"/>
      <c r="AI315" s="373"/>
      <c r="AJ315" s="373"/>
      <c r="AK315" s="89"/>
      <c r="AL315" s="89"/>
      <c r="AM315" s="485"/>
      <c r="AN315" s="473"/>
      <c r="AO315" s="476"/>
      <c r="AP315" s="319" t="s">
        <v>472</v>
      </c>
      <c r="AQ315" s="469">
        <v>0</v>
      </c>
      <c r="AR315" s="335">
        <v>6</v>
      </c>
      <c r="AS315" s="335" t="s">
        <v>18</v>
      </c>
      <c r="AT315" s="335">
        <v>15</v>
      </c>
      <c r="AU315" s="469">
        <v>2</v>
      </c>
      <c r="AV315" s="323" t="s">
        <v>517</v>
      </c>
      <c r="AW315" s="481"/>
      <c r="AX315" s="483"/>
      <c r="BA315" s="693"/>
      <c r="BB315" s="679"/>
      <c r="BC315" s="682"/>
      <c r="BD315" s="293" t="s">
        <v>521</v>
      </c>
      <c r="BE315" s="694">
        <v>1</v>
      </c>
      <c r="BF315" s="336">
        <v>15</v>
      </c>
      <c r="BG315" s="336" t="s">
        <v>18</v>
      </c>
      <c r="BH315" s="336">
        <v>6</v>
      </c>
      <c r="BI315" s="694">
        <v>2</v>
      </c>
      <c r="BJ315" s="301" t="s">
        <v>549</v>
      </c>
      <c r="BK315" s="688"/>
      <c r="BL315" s="691"/>
    </row>
    <row r="316" spans="2:64" ht="10.050000000000001" customHeight="1" x14ac:dyDescent="0.2">
      <c r="B316" s="373"/>
      <c r="C316" s="373"/>
      <c r="D316" s="373"/>
      <c r="E316" s="373"/>
      <c r="F316" s="373"/>
      <c r="G316" s="373"/>
      <c r="H316" s="373"/>
      <c r="I316" s="373"/>
      <c r="J316" s="373"/>
      <c r="K316" s="373"/>
      <c r="L316" s="373"/>
      <c r="M316" s="373"/>
      <c r="N316" s="373"/>
      <c r="O316" s="373"/>
      <c r="P316" s="373"/>
      <c r="Q316" s="373"/>
      <c r="R316" s="373"/>
      <c r="S316" s="373"/>
      <c r="T316" s="373"/>
      <c r="U316" s="373"/>
      <c r="V316" s="373"/>
      <c r="W316" s="373"/>
      <c r="X316" s="373"/>
      <c r="Y316" s="373"/>
      <c r="Z316" s="373"/>
      <c r="AA316" s="373"/>
      <c r="AB316" s="373"/>
      <c r="AC316" s="373"/>
      <c r="AD316" s="373"/>
      <c r="AE316" s="373"/>
      <c r="AF316" s="373"/>
      <c r="AG316" s="373"/>
      <c r="AH316" s="373"/>
      <c r="AI316" s="373"/>
      <c r="AJ316" s="373"/>
      <c r="AK316" s="89"/>
      <c r="AL316" s="89"/>
      <c r="AM316" s="158" t="s">
        <v>150</v>
      </c>
      <c r="AN316" s="473"/>
      <c r="AO316" s="476"/>
      <c r="AP316" s="314" t="s">
        <v>474</v>
      </c>
      <c r="AQ316" s="470"/>
      <c r="AR316" s="334">
        <v>3</v>
      </c>
      <c r="AS316" s="334" t="s">
        <v>18</v>
      </c>
      <c r="AT316" s="334">
        <v>15</v>
      </c>
      <c r="AU316" s="470"/>
      <c r="AV316" s="324" t="s">
        <v>515</v>
      </c>
      <c r="AW316" s="481"/>
      <c r="AX316" s="483"/>
      <c r="BA316" s="146" t="s">
        <v>150</v>
      </c>
      <c r="BB316" s="679"/>
      <c r="BC316" s="682"/>
      <c r="BD316" s="294" t="s">
        <v>523</v>
      </c>
      <c r="BE316" s="685"/>
      <c r="BF316" s="309">
        <v>10</v>
      </c>
      <c r="BG316" s="309" t="s">
        <v>18</v>
      </c>
      <c r="BH316" s="309">
        <v>15</v>
      </c>
      <c r="BI316" s="685"/>
      <c r="BJ316" s="332" t="s">
        <v>551</v>
      </c>
      <c r="BK316" s="688"/>
      <c r="BL316" s="691"/>
    </row>
    <row r="317" spans="2:64" ht="10.050000000000001" customHeight="1" x14ac:dyDescent="0.2">
      <c r="B317" s="373"/>
      <c r="C317" s="373"/>
      <c r="D317" s="373"/>
      <c r="E317" s="373"/>
      <c r="F317" s="373"/>
      <c r="G317" s="373"/>
      <c r="H317" s="373"/>
      <c r="I317" s="373"/>
      <c r="J317" s="373"/>
      <c r="K317" s="373"/>
      <c r="L317" s="373"/>
      <c r="M317" s="373"/>
      <c r="N317" s="373"/>
      <c r="O317" s="373"/>
      <c r="P317" s="373"/>
      <c r="Q317" s="373"/>
      <c r="R317" s="373"/>
      <c r="S317" s="373"/>
      <c r="T317" s="373"/>
      <c r="U317" s="373"/>
      <c r="V317" s="373"/>
      <c r="W317" s="373"/>
      <c r="X317" s="373"/>
      <c r="Y317" s="373"/>
      <c r="Z317" s="373"/>
      <c r="AA317" s="373"/>
      <c r="AB317" s="373"/>
      <c r="AC317" s="373"/>
      <c r="AD317" s="373"/>
      <c r="AE317" s="373"/>
      <c r="AF317" s="373"/>
      <c r="AG317" s="373"/>
      <c r="AH317" s="373"/>
      <c r="AI317" s="373"/>
      <c r="AJ317" s="373"/>
      <c r="AK317" s="89"/>
      <c r="AL317" s="89"/>
      <c r="AM317" s="764">
        <v>10</v>
      </c>
      <c r="AN317" s="473"/>
      <c r="AO317" s="476"/>
      <c r="AP317" s="315"/>
      <c r="AQ317" s="479"/>
      <c r="AR317" s="308"/>
      <c r="AS317" s="308" t="s">
        <v>18</v>
      </c>
      <c r="AT317" s="308"/>
      <c r="AU317" s="479"/>
      <c r="AV317" s="325"/>
      <c r="AW317" s="481"/>
      <c r="AX317" s="483"/>
      <c r="BA317" s="765">
        <v>10</v>
      </c>
      <c r="BB317" s="679"/>
      <c r="BC317" s="682"/>
      <c r="BD317" s="295"/>
      <c r="BE317" s="686"/>
      <c r="BF317" s="229">
        <v>12</v>
      </c>
      <c r="BG317" s="229" t="s">
        <v>18</v>
      </c>
      <c r="BH317" s="229">
        <v>15</v>
      </c>
      <c r="BI317" s="686"/>
      <c r="BJ317" s="303"/>
      <c r="BK317" s="688"/>
      <c r="BL317" s="691"/>
    </row>
    <row r="318" spans="2:64" ht="10.050000000000001" customHeight="1" x14ac:dyDescent="0.2">
      <c r="B318" s="373"/>
      <c r="C318" s="373"/>
      <c r="D318" s="373"/>
      <c r="E318" s="373"/>
      <c r="F318" s="373"/>
      <c r="G318" s="373"/>
      <c r="H318" s="373"/>
      <c r="I318" s="373"/>
      <c r="J318" s="373"/>
      <c r="K318" s="373"/>
      <c r="L318" s="373"/>
      <c r="M318" s="373"/>
      <c r="N318" s="373"/>
      <c r="O318" s="373"/>
      <c r="P318" s="373"/>
      <c r="Q318" s="373"/>
      <c r="R318" s="373"/>
      <c r="S318" s="373"/>
      <c r="T318" s="373"/>
      <c r="U318" s="373"/>
      <c r="V318" s="373"/>
      <c r="W318" s="373"/>
      <c r="X318" s="373"/>
      <c r="Y318" s="373"/>
      <c r="Z318" s="373"/>
      <c r="AA318" s="373"/>
      <c r="AB318" s="373"/>
      <c r="AC318" s="373"/>
      <c r="AD318" s="373"/>
      <c r="AE318" s="373"/>
      <c r="AF318" s="373"/>
      <c r="AG318" s="373"/>
      <c r="AH318" s="373"/>
      <c r="AI318" s="373"/>
      <c r="AJ318" s="373"/>
      <c r="AK318" s="89"/>
      <c r="AL318" s="89"/>
      <c r="AM318" s="764"/>
      <c r="AN318" s="473"/>
      <c r="AO318" s="476"/>
      <c r="AP318" s="311" t="s">
        <v>468</v>
      </c>
      <c r="AQ318" s="469">
        <v>0</v>
      </c>
      <c r="AR318" s="334">
        <v>6</v>
      </c>
      <c r="AS318" s="334" t="s">
        <v>18</v>
      </c>
      <c r="AT318" s="334">
        <v>15</v>
      </c>
      <c r="AU318" s="469">
        <v>2</v>
      </c>
      <c r="AV318" s="311" t="s">
        <v>208</v>
      </c>
      <c r="AW318" s="481"/>
      <c r="AX318" s="483"/>
      <c r="BA318" s="765"/>
      <c r="BB318" s="679"/>
      <c r="BC318" s="682"/>
      <c r="BD318" s="296" t="s">
        <v>209</v>
      </c>
      <c r="BE318" s="694">
        <v>1</v>
      </c>
      <c r="BF318" s="309">
        <v>7</v>
      </c>
      <c r="BG318" s="309" t="s">
        <v>18</v>
      </c>
      <c r="BH318" s="309">
        <v>15</v>
      </c>
      <c r="BI318" s="694">
        <v>2</v>
      </c>
      <c r="BJ318" s="296" t="s">
        <v>553</v>
      </c>
      <c r="BK318" s="688"/>
      <c r="BL318" s="691"/>
    </row>
    <row r="319" spans="2:64" ht="10.050000000000001" customHeight="1" x14ac:dyDescent="0.2">
      <c r="B319" s="373"/>
      <c r="C319" s="373"/>
      <c r="D319" s="373"/>
      <c r="E319" s="373"/>
      <c r="F319" s="373"/>
      <c r="G319" s="373"/>
      <c r="H319" s="373"/>
      <c r="I319" s="373"/>
      <c r="J319" s="373"/>
      <c r="K319" s="373"/>
      <c r="L319" s="373"/>
      <c r="M319" s="373"/>
      <c r="N319" s="373"/>
      <c r="O319" s="373"/>
      <c r="P319" s="373"/>
      <c r="Q319" s="373"/>
      <c r="R319" s="373"/>
      <c r="S319" s="373"/>
      <c r="T319" s="373"/>
      <c r="U319" s="373"/>
      <c r="V319" s="373"/>
      <c r="W319" s="373"/>
      <c r="X319" s="373"/>
      <c r="Y319" s="373"/>
      <c r="Z319" s="373"/>
      <c r="AA319" s="373"/>
      <c r="AB319" s="373"/>
      <c r="AC319" s="373"/>
      <c r="AD319" s="373"/>
      <c r="AE319" s="373"/>
      <c r="AF319" s="373"/>
      <c r="AG319" s="373"/>
      <c r="AH319" s="373"/>
      <c r="AI319" s="373"/>
      <c r="AJ319" s="373"/>
      <c r="AK319" s="89"/>
      <c r="AL319" s="89"/>
      <c r="AM319" s="159"/>
      <c r="AN319" s="473"/>
      <c r="AO319" s="476"/>
      <c r="AP319" s="316" t="s">
        <v>470</v>
      </c>
      <c r="AQ319" s="470"/>
      <c r="AR319" s="334">
        <v>11</v>
      </c>
      <c r="AS319" s="334" t="s">
        <v>18</v>
      </c>
      <c r="AT319" s="334">
        <v>15</v>
      </c>
      <c r="AU319" s="470"/>
      <c r="AV319" s="311" t="s">
        <v>517</v>
      </c>
      <c r="AW319" s="481"/>
      <c r="AX319" s="483"/>
      <c r="BA319" s="147"/>
      <c r="BB319" s="679"/>
      <c r="BC319" s="682"/>
      <c r="BD319" s="296" t="s">
        <v>558</v>
      </c>
      <c r="BE319" s="685"/>
      <c r="BF319" s="309">
        <v>15</v>
      </c>
      <c r="BG319" s="309" t="s">
        <v>18</v>
      </c>
      <c r="BH319" s="309">
        <v>13</v>
      </c>
      <c r="BI319" s="685"/>
      <c r="BJ319" s="291" t="s">
        <v>547</v>
      </c>
      <c r="BK319" s="688"/>
      <c r="BL319" s="691"/>
    </row>
    <row r="320" spans="2:64" ht="10.050000000000001" customHeight="1" thickBot="1" x14ac:dyDescent="0.25">
      <c r="B320" s="373"/>
      <c r="C320" s="373"/>
      <c r="D320" s="373"/>
      <c r="E320" s="373"/>
      <c r="F320" s="373"/>
      <c r="G320" s="373"/>
      <c r="H320" s="373"/>
      <c r="I320" s="373"/>
      <c r="J320" s="373"/>
      <c r="K320" s="373"/>
      <c r="L320" s="373"/>
      <c r="M320" s="373"/>
      <c r="N320" s="373"/>
      <c r="O320" s="373"/>
      <c r="P320" s="373"/>
      <c r="Q320" s="373"/>
      <c r="R320" s="373"/>
      <c r="S320" s="373"/>
      <c r="T320" s="373"/>
      <c r="U320" s="373"/>
      <c r="V320" s="373"/>
      <c r="W320" s="373"/>
      <c r="X320" s="373"/>
      <c r="Y320" s="373"/>
      <c r="Z320" s="373"/>
      <c r="AA320" s="373"/>
      <c r="AB320" s="373"/>
      <c r="AC320" s="373"/>
      <c r="AD320" s="373"/>
      <c r="AE320" s="373"/>
      <c r="AF320" s="373"/>
      <c r="AG320" s="373"/>
      <c r="AH320" s="373"/>
      <c r="AI320" s="373"/>
      <c r="AJ320" s="373"/>
      <c r="AK320" s="89"/>
      <c r="AL320" s="89"/>
      <c r="AM320" s="160"/>
      <c r="AN320" s="474"/>
      <c r="AO320" s="477"/>
      <c r="AP320" s="317"/>
      <c r="AQ320" s="471"/>
      <c r="AR320" s="177"/>
      <c r="AS320" s="177" t="s">
        <v>18</v>
      </c>
      <c r="AT320" s="177"/>
      <c r="AU320" s="471"/>
      <c r="AV320" s="317"/>
      <c r="AW320" s="482"/>
      <c r="AX320" s="484"/>
      <c r="BA320" s="148"/>
      <c r="BB320" s="680"/>
      <c r="BC320" s="683"/>
      <c r="BD320" s="297"/>
      <c r="BE320" s="695"/>
      <c r="BF320" s="179">
        <v>6</v>
      </c>
      <c r="BG320" s="179" t="s">
        <v>18</v>
      </c>
      <c r="BH320" s="179">
        <v>15</v>
      </c>
      <c r="BI320" s="695"/>
      <c r="BJ320" s="297"/>
      <c r="BK320" s="689"/>
      <c r="BL320" s="692"/>
    </row>
    <row r="321" spans="37:47" ht="10.050000000000001" customHeight="1" x14ac:dyDescent="0.2"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</row>
    <row r="322" spans="37:47" ht="10.050000000000001" customHeight="1" x14ac:dyDescent="0.2"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</row>
    <row r="323" spans="37:47" ht="10.050000000000001" customHeight="1" x14ac:dyDescent="0.2"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</row>
    <row r="324" spans="37:47" ht="12" customHeight="1" x14ac:dyDescent="0.2"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</row>
    <row r="325" spans="37:47" ht="12" customHeight="1" x14ac:dyDescent="0.2"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</row>
    <row r="326" spans="37:47" ht="12" customHeight="1" x14ac:dyDescent="0.2"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</row>
    <row r="327" spans="37:47" ht="12" customHeight="1" x14ac:dyDescent="0.2"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</row>
    <row r="328" spans="37:47" ht="12" customHeight="1" x14ac:dyDescent="0.2"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</row>
    <row r="329" spans="37:47" ht="12" customHeight="1" x14ac:dyDescent="0.2"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</row>
    <row r="330" spans="37:47" ht="12" customHeight="1" x14ac:dyDescent="0.2"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</row>
    <row r="331" spans="37:47" ht="12" customHeight="1" x14ac:dyDescent="0.2"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</row>
    <row r="332" spans="37:47" ht="12" customHeight="1" x14ac:dyDescent="0.2"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</row>
    <row r="333" spans="37:47" ht="12" customHeight="1" x14ac:dyDescent="0.2"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</row>
    <row r="334" spans="37:47" ht="12" customHeight="1" x14ac:dyDescent="0.2"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</row>
    <row r="335" spans="37:47" ht="12" customHeight="1" x14ac:dyDescent="0.2"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</row>
    <row r="336" spans="37:47" ht="12" customHeight="1" x14ac:dyDescent="0.2"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</row>
    <row r="337" spans="42:47" ht="12" customHeight="1" x14ac:dyDescent="0.2">
      <c r="AP337" s="89"/>
      <c r="AQ337" s="89"/>
      <c r="AR337" s="89"/>
      <c r="AS337" s="89"/>
      <c r="AT337" s="89"/>
      <c r="AU337" s="89"/>
    </row>
    <row r="338" spans="42:47" ht="12" customHeight="1" x14ac:dyDescent="0.2">
      <c r="AP338" s="89"/>
      <c r="AQ338" s="89"/>
      <c r="AR338" s="89"/>
      <c r="AS338" s="89"/>
      <c r="AT338" s="89"/>
      <c r="AU338" s="89"/>
    </row>
    <row r="339" spans="42:47" ht="12" customHeight="1" x14ac:dyDescent="0.2">
      <c r="AP339" s="89"/>
      <c r="AQ339" s="89"/>
      <c r="AR339" s="89"/>
      <c r="AS339" s="89"/>
      <c r="AT339" s="89"/>
      <c r="AU339" s="89"/>
    </row>
    <row r="340" spans="42:47" ht="12" customHeight="1" x14ac:dyDescent="0.2">
      <c r="AP340" s="89"/>
      <c r="AQ340" s="89"/>
      <c r="AR340" s="89"/>
      <c r="AS340" s="89"/>
      <c r="AT340" s="89"/>
      <c r="AU340" s="89"/>
    </row>
    <row r="341" spans="42:47" ht="12" customHeight="1" x14ac:dyDescent="0.2">
      <c r="AP341" s="89"/>
      <c r="AQ341" s="89"/>
      <c r="AR341" s="89"/>
      <c r="AS341" s="89"/>
      <c r="AT341" s="89"/>
      <c r="AU341" s="89"/>
    </row>
    <row r="342" spans="42:47" ht="12" customHeight="1" x14ac:dyDescent="0.2">
      <c r="AP342" s="89"/>
      <c r="AQ342" s="89"/>
      <c r="AR342" s="89"/>
      <c r="AS342" s="89"/>
      <c r="AT342" s="89"/>
      <c r="AU342" s="89"/>
    </row>
    <row r="343" spans="42:47" ht="12" customHeight="1" x14ac:dyDescent="0.2">
      <c r="AP343" s="89"/>
      <c r="AQ343" s="89"/>
      <c r="AR343" s="89"/>
      <c r="AS343" s="89"/>
      <c r="AT343" s="89"/>
      <c r="AU343" s="89"/>
    </row>
    <row r="344" spans="42:47" ht="12" customHeight="1" x14ac:dyDescent="0.2">
      <c r="AP344" s="89"/>
      <c r="AQ344" s="89"/>
      <c r="AR344" s="89"/>
      <c r="AS344" s="89"/>
      <c r="AT344" s="89"/>
      <c r="AU344" s="89"/>
    </row>
    <row r="345" spans="42:47" ht="12" customHeight="1" x14ac:dyDescent="0.2">
      <c r="AQ345" s="89"/>
      <c r="AR345" s="89"/>
      <c r="AS345" s="89"/>
      <c r="AT345" s="89"/>
      <c r="AU345" s="89"/>
    </row>
    <row r="346" spans="42:47" ht="12" customHeight="1" x14ac:dyDescent="0.2">
      <c r="AQ346" s="89"/>
      <c r="AR346" s="89"/>
      <c r="AS346" s="89"/>
      <c r="AT346" s="89"/>
      <c r="AU346" s="89"/>
    </row>
    <row r="347" spans="42:47" ht="12" customHeight="1" x14ac:dyDescent="0.2">
      <c r="AQ347" s="89"/>
      <c r="AR347" s="89"/>
      <c r="AS347" s="89"/>
      <c r="AT347" s="89"/>
      <c r="AU347" s="89"/>
    </row>
    <row r="348" spans="42:47" ht="12" customHeight="1" x14ac:dyDescent="0.2">
      <c r="AQ348" s="89"/>
      <c r="AR348" s="89"/>
      <c r="AS348" s="89"/>
      <c r="AT348" s="89"/>
      <c r="AU348" s="89"/>
    </row>
    <row r="349" spans="42:47" ht="12" customHeight="1" x14ac:dyDescent="0.2">
      <c r="AQ349" s="89"/>
      <c r="AR349" s="89"/>
      <c r="AS349" s="89"/>
      <c r="AT349" s="89"/>
      <c r="AU349" s="89"/>
    </row>
    <row r="350" spans="42:47" ht="12" customHeight="1" x14ac:dyDescent="0.2">
      <c r="AQ350" s="89"/>
      <c r="AR350" s="89"/>
      <c r="AS350" s="89"/>
      <c r="AT350" s="89"/>
      <c r="AU350" s="89"/>
    </row>
    <row r="351" spans="42:47" ht="12" customHeight="1" x14ac:dyDescent="0.2">
      <c r="AQ351" s="89"/>
      <c r="AR351" s="89"/>
      <c r="AS351" s="89"/>
      <c r="AT351" s="89"/>
      <c r="AU351" s="89"/>
    </row>
    <row r="352" spans="42:47" ht="12" customHeight="1" x14ac:dyDescent="0.2">
      <c r="AQ352" s="89"/>
      <c r="AR352" s="89"/>
      <c r="AS352" s="89"/>
      <c r="AT352" s="89"/>
      <c r="AU352" s="89"/>
    </row>
    <row r="353" spans="43:47" ht="12" customHeight="1" x14ac:dyDescent="0.2">
      <c r="AQ353" s="89"/>
      <c r="AR353" s="89"/>
      <c r="AS353" s="89"/>
      <c r="AT353" s="89"/>
      <c r="AU353" s="89"/>
    </row>
    <row r="354" spans="43:47" ht="12" customHeight="1" x14ac:dyDescent="0.2">
      <c r="AQ354" s="89"/>
      <c r="AR354" s="89"/>
      <c r="AS354" s="89"/>
      <c r="AT354" s="89"/>
      <c r="AU354" s="89"/>
    </row>
    <row r="355" spans="43:47" ht="12" customHeight="1" x14ac:dyDescent="0.2">
      <c r="AQ355" s="89"/>
      <c r="AR355" s="89"/>
      <c r="AS355" s="89"/>
      <c r="AT355" s="89"/>
      <c r="AU355" s="89"/>
    </row>
    <row r="356" spans="43:47" ht="12" customHeight="1" x14ac:dyDescent="0.2">
      <c r="AQ356" s="89"/>
      <c r="AR356" s="89"/>
      <c r="AS356" s="89"/>
      <c r="AT356" s="89"/>
      <c r="AU356" s="89"/>
    </row>
    <row r="357" spans="43:47" ht="12" customHeight="1" x14ac:dyDescent="0.2">
      <c r="AQ357" s="89"/>
      <c r="AR357" s="89"/>
      <c r="AS357" s="89"/>
      <c r="AT357" s="89"/>
      <c r="AU357" s="89"/>
    </row>
    <row r="358" spans="43:47" ht="12" customHeight="1" x14ac:dyDescent="0.2">
      <c r="AQ358" s="89"/>
      <c r="AR358" s="89"/>
      <c r="AS358" s="89"/>
      <c r="AT358" s="89"/>
      <c r="AU358" s="89"/>
    </row>
    <row r="359" spans="43:47" ht="12" customHeight="1" x14ac:dyDescent="0.2">
      <c r="AQ359" s="89"/>
      <c r="AR359" s="89"/>
      <c r="AS359" s="89"/>
      <c r="AT359" s="89"/>
      <c r="AU359" s="89"/>
    </row>
    <row r="360" spans="43:47" ht="11.55" customHeight="1" x14ac:dyDescent="0.2">
      <c r="AQ360" s="89"/>
      <c r="AR360" s="89"/>
      <c r="AS360" s="89"/>
      <c r="AT360" s="89"/>
      <c r="AU360" s="89"/>
    </row>
  </sheetData>
  <mergeCells count="1460">
    <mergeCell ref="BK303:BK311"/>
    <mergeCell ref="BL303:BL311"/>
    <mergeCell ref="AM305:AM306"/>
    <mergeCell ref="BA305:BA306"/>
    <mergeCell ref="BI312:BI314"/>
    <mergeCell ref="BK312:BK320"/>
    <mergeCell ref="BL312:BL320"/>
    <mergeCell ref="AM314:AM315"/>
    <mergeCell ref="BA314:BA315"/>
    <mergeCell ref="AQ315:AQ317"/>
    <mergeCell ref="AU315:AU317"/>
    <mergeCell ref="BE315:BE317"/>
    <mergeCell ref="BI315:BI317"/>
    <mergeCell ref="AM317:AM318"/>
    <mergeCell ref="BA317:BA318"/>
    <mergeCell ref="AQ318:AQ320"/>
    <mergeCell ref="AU318:AU320"/>
    <mergeCell ref="BE318:BE320"/>
    <mergeCell ref="BI318:BI320"/>
    <mergeCell ref="AN312:AN320"/>
    <mergeCell ref="AO312:AO320"/>
    <mergeCell ref="AQ312:AQ314"/>
    <mergeCell ref="AU312:AU314"/>
    <mergeCell ref="AW312:AW320"/>
    <mergeCell ref="AX312:AX320"/>
    <mergeCell ref="BB312:BB320"/>
    <mergeCell ref="BC312:BC320"/>
    <mergeCell ref="BE312:BE314"/>
    <mergeCell ref="AQ306:AQ308"/>
    <mergeCell ref="AU306:AU308"/>
    <mergeCell ref="BE306:BE308"/>
    <mergeCell ref="BI306:BI308"/>
    <mergeCell ref="AM308:AM309"/>
    <mergeCell ref="BA308:BA309"/>
    <mergeCell ref="AQ309:AQ311"/>
    <mergeCell ref="AU309:AU311"/>
    <mergeCell ref="BE309:BE311"/>
    <mergeCell ref="BI309:BI311"/>
    <mergeCell ref="AN303:AN311"/>
    <mergeCell ref="AO303:AO311"/>
    <mergeCell ref="AQ303:AQ305"/>
    <mergeCell ref="AU303:AU305"/>
    <mergeCell ref="AW303:AW311"/>
    <mergeCell ref="AX303:AX311"/>
    <mergeCell ref="BB303:BB311"/>
    <mergeCell ref="BC303:BC311"/>
    <mergeCell ref="BE303:BE305"/>
    <mergeCell ref="BI303:BI305"/>
    <mergeCell ref="BI294:BI296"/>
    <mergeCell ref="BK294:BK302"/>
    <mergeCell ref="BL294:BL302"/>
    <mergeCell ref="AM296:AM297"/>
    <mergeCell ref="BA296:BA297"/>
    <mergeCell ref="AQ297:AQ299"/>
    <mergeCell ref="AU297:AU299"/>
    <mergeCell ref="BE297:BE299"/>
    <mergeCell ref="BI297:BI299"/>
    <mergeCell ref="AM299:AM300"/>
    <mergeCell ref="BA299:BA300"/>
    <mergeCell ref="AQ300:AQ302"/>
    <mergeCell ref="AU300:AU302"/>
    <mergeCell ref="BE300:BE302"/>
    <mergeCell ref="BI300:BI302"/>
    <mergeCell ref="AN294:AN302"/>
    <mergeCell ref="AO294:AO302"/>
    <mergeCell ref="AQ294:AQ296"/>
    <mergeCell ref="AU294:AU296"/>
    <mergeCell ref="AW294:AW302"/>
    <mergeCell ref="AX294:AX302"/>
    <mergeCell ref="BB294:BB302"/>
    <mergeCell ref="BC294:BC302"/>
    <mergeCell ref="BE294:BE296"/>
    <mergeCell ref="BI285:BI287"/>
    <mergeCell ref="BK285:BK293"/>
    <mergeCell ref="BL285:BL293"/>
    <mergeCell ref="AM287:AM288"/>
    <mergeCell ref="BA287:BA288"/>
    <mergeCell ref="AQ288:AQ290"/>
    <mergeCell ref="AU288:AU290"/>
    <mergeCell ref="BE288:BE290"/>
    <mergeCell ref="BI288:BI290"/>
    <mergeCell ref="AM290:AM291"/>
    <mergeCell ref="BA290:BA291"/>
    <mergeCell ref="AQ291:AQ293"/>
    <mergeCell ref="AU291:AU293"/>
    <mergeCell ref="BE291:BE293"/>
    <mergeCell ref="BI291:BI293"/>
    <mergeCell ref="AN285:AN293"/>
    <mergeCell ref="AO285:AO293"/>
    <mergeCell ref="AQ285:AQ287"/>
    <mergeCell ref="AU285:AU287"/>
    <mergeCell ref="AW285:AW293"/>
    <mergeCell ref="AX285:AX293"/>
    <mergeCell ref="BB285:BB293"/>
    <mergeCell ref="BC285:BC293"/>
    <mergeCell ref="BE285:BE287"/>
    <mergeCell ref="BI276:BI278"/>
    <mergeCell ref="BK276:BK284"/>
    <mergeCell ref="BL276:BL284"/>
    <mergeCell ref="AM278:AM279"/>
    <mergeCell ref="BA278:BA279"/>
    <mergeCell ref="AQ279:AQ281"/>
    <mergeCell ref="AU279:AU281"/>
    <mergeCell ref="BE279:BE281"/>
    <mergeCell ref="BI279:BI281"/>
    <mergeCell ref="AM281:AM282"/>
    <mergeCell ref="BA281:BA282"/>
    <mergeCell ref="AQ282:AQ284"/>
    <mergeCell ref="AU282:AU284"/>
    <mergeCell ref="BE282:BE284"/>
    <mergeCell ref="BI282:BI284"/>
    <mergeCell ref="AN276:AN284"/>
    <mergeCell ref="AO276:AO284"/>
    <mergeCell ref="AQ276:AQ278"/>
    <mergeCell ref="AU276:AU278"/>
    <mergeCell ref="AW276:AW284"/>
    <mergeCell ref="AX276:AX284"/>
    <mergeCell ref="BB276:BB284"/>
    <mergeCell ref="BC276:BC284"/>
    <mergeCell ref="BE276:BE278"/>
    <mergeCell ref="BI267:BI269"/>
    <mergeCell ref="BK267:BK275"/>
    <mergeCell ref="BL267:BL275"/>
    <mergeCell ref="AM269:AM270"/>
    <mergeCell ref="BA269:BA270"/>
    <mergeCell ref="AQ270:AQ272"/>
    <mergeCell ref="AU270:AU272"/>
    <mergeCell ref="BE270:BE272"/>
    <mergeCell ref="BI270:BI272"/>
    <mergeCell ref="AM272:AM273"/>
    <mergeCell ref="BA272:BA273"/>
    <mergeCell ref="AQ273:AQ275"/>
    <mergeCell ref="AU273:AU275"/>
    <mergeCell ref="BE273:BE275"/>
    <mergeCell ref="BI273:BI275"/>
    <mergeCell ref="AN267:AN275"/>
    <mergeCell ref="AO267:AO275"/>
    <mergeCell ref="AQ267:AQ269"/>
    <mergeCell ref="AU267:AU269"/>
    <mergeCell ref="AW267:AW275"/>
    <mergeCell ref="AX267:AX275"/>
    <mergeCell ref="BB267:BB275"/>
    <mergeCell ref="BC267:BC275"/>
    <mergeCell ref="BE267:BE269"/>
    <mergeCell ref="BI258:BI260"/>
    <mergeCell ref="BK258:BK266"/>
    <mergeCell ref="BL258:BL266"/>
    <mergeCell ref="AM260:AM261"/>
    <mergeCell ref="BA260:BA261"/>
    <mergeCell ref="AQ261:AQ263"/>
    <mergeCell ref="AU261:AU263"/>
    <mergeCell ref="BE261:BE263"/>
    <mergeCell ref="BI261:BI263"/>
    <mergeCell ref="AM263:AM264"/>
    <mergeCell ref="BA263:BA264"/>
    <mergeCell ref="AQ264:AQ266"/>
    <mergeCell ref="AU264:AU266"/>
    <mergeCell ref="BE264:BE266"/>
    <mergeCell ref="BI264:BI266"/>
    <mergeCell ref="AN258:AN266"/>
    <mergeCell ref="AO258:AO266"/>
    <mergeCell ref="AQ258:AQ260"/>
    <mergeCell ref="AU258:AU260"/>
    <mergeCell ref="AW258:AW266"/>
    <mergeCell ref="AX258:AX266"/>
    <mergeCell ref="BB258:BB266"/>
    <mergeCell ref="BC258:BC266"/>
    <mergeCell ref="BE258:BE260"/>
    <mergeCell ref="BI249:BI251"/>
    <mergeCell ref="BK249:BK257"/>
    <mergeCell ref="BL249:BL257"/>
    <mergeCell ref="AM251:AM252"/>
    <mergeCell ref="BA251:BA252"/>
    <mergeCell ref="AQ252:AQ254"/>
    <mergeCell ref="AU252:AU254"/>
    <mergeCell ref="BE252:BE254"/>
    <mergeCell ref="BI252:BI254"/>
    <mergeCell ref="AM254:AM255"/>
    <mergeCell ref="BA254:BA255"/>
    <mergeCell ref="AQ255:AQ257"/>
    <mergeCell ref="AU255:AU257"/>
    <mergeCell ref="BE255:BE257"/>
    <mergeCell ref="BI255:BI257"/>
    <mergeCell ref="AN249:AN257"/>
    <mergeCell ref="AO249:AO257"/>
    <mergeCell ref="AQ249:AQ251"/>
    <mergeCell ref="AU249:AU251"/>
    <mergeCell ref="AW249:AW257"/>
    <mergeCell ref="AX249:AX257"/>
    <mergeCell ref="BB249:BB257"/>
    <mergeCell ref="BC249:BC257"/>
    <mergeCell ref="BE249:BE251"/>
    <mergeCell ref="BI240:BI242"/>
    <mergeCell ref="BK240:BK248"/>
    <mergeCell ref="BL240:BL248"/>
    <mergeCell ref="AM242:AM243"/>
    <mergeCell ref="BA242:BA243"/>
    <mergeCell ref="AQ243:AQ245"/>
    <mergeCell ref="AU243:AU245"/>
    <mergeCell ref="BE243:BE245"/>
    <mergeCell ref="BI243:BI245"/>
    <mergeCell ref="AM245:AM246"/>
    <mergeCell ref="BA245:BA246"/>
    <mergeCell ref="AQ246:AQ248"/>
    <mergeCell ref="AU246:AU248"/>
    <mergeCell ref="BE246:BE248"/>
    <mergeCell ref="BI246:BI248"/>
    <mergeCell ref="AN240:AN248"/>
    <mergeCell ref="AO240:AO248"/>
    <mergeCell ref="AQ240:AQ242"/>
    <mergeCell ref="AU240:AU242"/>
    <mergeCell ref="AW240:AW248"/>
    <mergeCell ref="AX240:AX248"/>
    <mergeCell ref="BB240:BB248"/>
    <mergeCell ref="BC240:BC248"/>
    <mergeCell ref="BE240:BE242"/>
    <mergeCell ref="BI229:BI230"/>
    <mergeCell ref="BJ229:BJ230"/>
    <mergeCell ref="BK229:BK230"/>
    <mergeCell ref="BL229:BL230"/>
    <mergeCell ref="AN229:AN230"/>
    <mergeCell ref="AO229:AO230"/>
    <mergeCell ref="AP229:AP230"/>
    <mergeCell ref="AQ229:AQ230"/>
    <mergeCell ref="AR229:AT230"/>
    <mergeCell ref="AU229:AU230"/>
    <mergeCell ref="AV229:AV230"/>
    <mergeCell ref="AW229:AW230"/>
    <mergeCell ref="AX229:AX230"/>
    <mergeCell ref="BI231:BI233"/>
    <mergeCell ref="BK231:BK239"/>
    <mergeCell ref="BL231:BL239"/>
    <mergeCell ref="AM233:AM234"/>
    <mergeCell ref="BA233:BA234"/>
    <mergeCell ref="AQ234:AQ236"/>
    <mergeCell ref="AU234:AU236"/>
    <mergeCell ref="BE234:BE236"/>
    <mergeCell ref="BI234:BI236"/>
    <mergeCell ref="AM236:AM237"/>
    <mergeCell ref="BA236:BA237"/>
    <mergeCell ref="AQ237:AQ239"/>
    <mergeCell ref="AU237:AU239"/>
    <mergeCell ref="BE237:BE239"/>
    <mergeCell ref="BI237:BI239"/>
    <mergeCell ref="AN231:AN239"/>
    <mergeCell ref="AO231:AO239"/>
    <mergeCell ref="AQ231:AQ233"/>
    <mergeCell ref="AU231:AU233"/>
    <mergeCell ref="C275:D276"/>
    <mergeCell ref="C277:D277"/>
    <mergeCell ref="E277:K277"/>
    <mergeCell ref="C278:D279"/>
    <mergeCell ref="E278:G279"/>
    <mergeCell ref="H278:K279"/>
    <mergeCell ref="C280:D281"/>
    <mergeCell ref="E280:G281"/>
    <mergeCell ref="H280:K281"/>
    <mergeCell ref="C282:D283"/>
    <mergeCell ref="E282:G283"/>
    <mergeCell ref="H282:K283"/>
    <mergeCell ref="BB229:BB230"/>
    <mergeCell ref="BC229:BC230"/>
    <mergeCell ref="BD229:BD230"/>
    <mergeCell ref="BE229:BE230"/>
    <mergeCell ref="BF229:BH230"/>
    <mergeCell ref="AW231:AW239"/>
    <mergeCell ref="AX231:AX239"/>
    <mergeCell ref="BB231:BB239"/>
    <mergeCell ref="BC231:BC239"/>
    <mergeCell ref="BE231:BE233"/>
    <mergeCell ref="X263:X265"/>
    <mergeCell ref="Y263:AB264"/>
    <mergeCell ref="Y266:AB267"/>
    <mergeCell ref="C294:D295"/>
    <mergeCell ref="E294:G295"/>
    <mergeCell ref="H294:K295"/>
    <mergeCell ref="C296:D297"/>
    <mergeCell ref="E296:G297"/>
    <mergeCell ref="H296:K297"/>
    <mergeCell ref="B288:B297"/>
    <mergeCell ref="E286:G287"/>
    <mergeCell ref="H286:K287"/>
    <mergeCell ref="C288:D289"/>
    <mergeCell ref="E288:G289"/>
    <mergeCell ref="H288:K289"/>
    <mergeCell ref="C290:D291"/>
    <mergeCell ref="E290:G291"/>
    <mergeCell ref="H290:K291"/>
    <mergeCell ref="C292:D293"/>
    <mergeCell ref="E292:G293"/>
    <mergeCell ref="H292:K293"/>
    <mergeCell ref="B278:B287"/>
    <mergeCell ref="C284:D285"/>
    <mergeCell ref="E284:G285"/>
    <mergeCell ref="H284:K285"/>
    <mergeCell ref="E232:H233"/>
    <mergeCell ref="I232:L233"/>
    <mergeCell ref="L254:L256"/>
    <mergeCell ref="BC218:BC226"/>
    <mergeCell ref="BE218:BE220"/>
    <mergeCell ref="BI218:BI220"/>
    <mergeCell ref="BK218:BK226"/>
    <mergeCell ref="BL218:BL226"/>
    <mergeCell ref="AM220:AM221"/>
    <mergeCell ref="BA220:BA221"/>
    <mergeCell ref="AQ221:AQ223"/>
    <mergeCell ref="AU221:AU223"/>
    <mergeCell ref="BE221:BE223"/>
    <mergeCell ref="BI221:BI223"/>
    <mergeCell ref="AM223:AM224"/>
    <mergeCell ref="BA223:BA224"/>
    <mergeCell ref="AQ224:AQ226"/>
    <mergeCell ref="AU224:AU226"/>
    <mergeCell ref="BE224:BE226"/>
    <mergeCell ref="BI224:BI226"/>
    <mergeCell ref="AU218:AU220"/>
    <mergeCell ref="AW218:AW226"/>
    <mergeCell ref="AX218:AX226"/>
    <mergeCell ref="BB218:BB226"/>
    <mergeCell ref="Y233:AB233"/>
    <mergeCell ref="L234:L236"/>
    <mergeCell ref="P234:P236"/>
    <mergeCell ref="T234:T236"/>
    <mergeCell ref="X234:X236"/>
    <mergeCell ref="BI209:BI211"/>
    <mergeCell ref="BK209:BK217"/>
    <mergeCell ref="BL209:BL217"/>
    <mergeCell ref="AM211:AM212"/>
    <mergeCell ref="BA211:BA212"/>
    <mergeCell ref="AQ212:AQ214"/>
    <mergeCell ref="AU212:AU214"/>
    <mergeCell ref="BE212:BE214"/>
    <mergeCell ref="BI212:BI214"/>
    <mergeCell ref="AM214:AM215"/>
    <mergeCell ref="BA214:BA215"/>
    <mergeCell ref="AQ215:AQ217"/>
    <mergeCell ref="AU215:AU217"/>
    <mergeCell ref="BE215:BE217"/>
    <mergeCell ref="BI215:BI217"/>
    <mergeCell ref="AN209:AN217"/>
    <mergeCell ref="AO209:AO217"/>
    <mergeCell ref="AQ209:AQ211"/>
    <mergeCell ref="AU209:AU211"/>
    <mergeCell ref="AW209:AW217"/>
    <mergeCell ref="AX209:AX217"/>
    <mergeCell ref="BB209:BB217"/>
    <mergeCell ref="BC209:BC217"/>
    <mergeCell ref="BE209:BE211"/>
    <mergeCell ref="BI200:BI202"/>
    <mergeCell ref="BK200:BK208"/>
    <mergeCell ref="BL200:BL208"/>
    <mergeCell ref="AM202:AM203"/>
    <mergeCell ref="BA202:BA203"/>
    <mergeCell ref="AQ203:AQ205"/>
    <mergeCell ref="L201:P201"/>
    <mergeCell ref="Q201:U201"/>
    <mergeCell ref="V201:Z201"/>
    <mergeCell ref="L202:P202"/>
    <mergeCell ref="Q202:U202"/>
    <mergeCell ref="AU203:AU205"/>
    <mergeCell ref="BE203:BE205"/>
    <mergeCell ref="BI203:BI205"/>
    <mergeCell ref="AM205:AM206"/>
    <mergeCell ref="BA205:BA206"/>
    <mergeCell ref="AQ206:AQ208"/>
    <mergeCell ref="AU206:AU208"/>
    <mergeCell ref="BE206:BE208"/>
    <mergeCell ref="BI206:BI208"/>
    <mergeCell ref="AN200:AN208"/>
    <mergeCell ref="AO200:AO208"/>
    <mergeCell ref="AQ200:AQ202"/>
    <mergeCell ref="AU200:AU202"/>
    <mergeCell ref="AW200:AW208"/>
    <mergeCell ref="AX200:AX208"/>
    <mergeCell ref="BB200:BB208"/>
    <mergeCell ref="BC200:BC208"/>
    <mergeCell ref="BE200:BE202"/>
    <mergeCell ref="BB198:BB199"/>
    <mergeCell ref="BC198:BC199"/>
    <mergeCell ref="BD198:BD199"/>
    <mergeCell ref="BE198:BE199"/>
    <mergeCell ref="BF198:BH199"/>
    <mergeCell ref="BI198:BI199"/>
    <mergeCell ref="BJ198:BJ199"/>
    <mergeCell ref="BK198:BK199"/>
    <mergeCell ref="BL198:BL199"/>
    <mergeCell ref="AN198:AN199"/>
    <mergeCell ref="AO198:AO199"/>
    <mergeCell ref="AP198:AP199"/>
    <mergeCell ref="AQ198:AQ199"/>
    <mergeCell ref="AR198:AT199"/>
    <mergeCell ref="AU198:AU199"/>
    <mergeCell ref="AV198:AV199"/>
    <mergeCell ref="AW198:AW199"/>
    <mergeCell ref="AX198:AX199"/>
    <mergeCell ref="BE180:BE182"/>
    <mergeCell ref="BI180:BI182"/>
    <mergeCell ref="AM182:AM183"/>
    <mergeCell ref="BA182:BA183"/>
    <mergeCell ref="AQ183:AQ185"/>
    <mergeCell ref="AU183:AU185"/>
    <mergeCell ref="BE183:BE185"/>
    <mergeCell ref="BI183:BI185"/>
    <mergeCell ref="AN186:AN194"/>
    <mergeCell ref="Y237:AB238"/>
    <mergeCell ref="T240:T242"/>
    <mergeCell ref="X240:X242"/>
    <mergeCell ref="Y240:AB241"/>
    <mergeCell ref="X243:X245"/>
    <mergeCell ref="Y243:AB244"/>
    <mergeCell ref="Y246:AB247"/>
    <mergeCell ref="C192:D192"/>
    <mergeCell ref="E192:K192"/>
    <mergeCell ref="C193:D194"/>
    <mergeCell ref="E193:G194"/>
    <mergeCell ref="H193:K194"/>
    <mergeCell ref="C195:D196"/>
    <mergeCell ref="E195:G196"/>
    <mergeCell ref="H195:K196"/>
    <mergeCell ref="C197:D198"/>
    <mergeCell ref="E197:G198"/>
    <mergeCell ref="H197:K198"/>
    <mergeCell ref="C199:D200"/>
    <mergeCell ref="E199:G200"/>
    <mergeCell ref="H199:K200"/>
    <mergeCell ref="C201:D202"/>
    <mergeCell ref="E201:G202"/>
    <mergeCell ref="AM164:AM165"/>
    <mergeCell ref="BA164:BA165"/>
    <mergeCell ref="AQ165:AQ167"/>
    <mergeCell ref="AU165:AU167"/>
    <mergeCell ref="BE165:BE167"/>
    <mergeCell ref="BI165:BI167"/>
    <mergeCell ref="AN168:AN176"/>
    <mergeCell ref="AO168:AO176"/>
    <mergeCell ref="AQ168:AQ170"/>
    <mergeCell ref="AU168:AU170"/>
    <mergeCell ref="AW168:AW176"/>
    <mergeCell ref="U232:X233"/>
    <mergeCell ref="BI186:BI188"/>
    <mergeCell ref="BK186:BK194"/>
    <mergeCell ref="BL186:BL194"/>
    <mergeCell ref="AM188:AM189"/>
    <mergeCell ref="BA188:BA189"/>
    <mergeCell ref="AQ189:AQ191"/>
    <mergeCell ref="AU189:AU191"/>
    <mergeCell ref="BE189:BE191"/>
    <mergeCell ref="BI189:BI191"/>
    <mergeCell ref="AM191:AM192"/>
    <mergeCell ref="BA191:BA192"/>
    <mergeCell ref="AQ192:AQ194"/>
    <mergeCell ref="AU192:AU194"/>
    <mergeCell ref="BE192:BE194"/>
    <mergeCell ref="BI192:BI194"/>
    <mergeCell ref="BI177:BI179"/>
    <mergeCell ref="BK177:BK185"/>
    <mergeCell ref="BL177:BL185"/>
    <mergeCell ref="AM179:AM180"/>
    <mergeCell ref="BA179:BA180"/>
    <mergeCell ref="AM152:AM153"/>
    <mergeCell ref="BA152:BA153"/>
    <mergeCell ref="AQ153:AQ155"/>
    <mergeCell ref="AU153:AU155"/>
    <mergeCell ref="BE153:BE155"/>
    <mergeCell ref="BI153:BI155"/>
    <mergeCell ref="AM155:AM156"/>
    <mergeCell ref="BA155:BA156"/>
    <mergeCell ref="AN141:AN149"/>
    <mergeCell ref="AO141:AO149"/>
    <mergeCell ref="AQ141:AQ143"/>
    <mergeCell ref="AU141:AU143"/>
    <mergeCell ref="AW141:AW149"/>
    <mergeCell ref="AX141:AX149"/>
    <mergeCell ref="BB141:BB149"/>
    <mergeCell ref="BC141:BC149"/>
    <mergeCell ref="BI168:BI170"/>
    <mergeCell ref="AM170:AM171"/>
    <mergeCell ref="BA170:BA171"/>
    <mergeCell ref="AQ171:AQ173"/>
    <mergeCell ref="AU171:AU173"/>
    <mergeCell ref="BE171:BE173"/>
    <mergeCell ref="BI171:BI173"/>
    <mergeCell ref="AM173:AM174"/>
    <mergeCell ref="BA173:BA174"/>
    <mergeCell ref="AQ174:AQ176"/>
    <mergeCell ref="AU174:AU176"/>
    <mergeCell ref="BE174:BE176"/>
    <mergeCell ref="BI174:BI176"/>
    <mergeCell ref="AM161:AM162"/>
    <mergeCell ref="BA161:BA162"/>
    <mergeCell ref="AQ162:AQ164"/>
    <mergeCell ref="BF139:BH140"/>
    <mergeCell ref="BI139:BI140"/>
    <mergeCell ref="BJ139:BJ140"/>
    <mergeCell ref="BK139:BK140"/>
    <mergeCell ref="BL139:BL140"/>
    <mergeCell ref="AN139:AN140"/>
    <mergeCell ref="AO139:AO140"/>
    <mergeCell ref="AP139:AP140"/>
    <mergeCell ref="AQ139:AQ140"/>
    <mergeCell ref="AR139:AT140"/>
    <mergeCell ref="AU139:AU140"/>
    <mergeCell ref="AV139:AV140"/>
    <mergeCell ref="AW139:AW140"/>
    <mergeCell ref="AX139:AX140"/>
    <mergeCell ref="AM146:AM147"/>
    <mergeCell ref="BA146:BA147"/>
    <mergeCell ref="AQ147:AQ149"/>
    <mergeCell ref="AU147:AU149"/>
    <mergeCell ref="BE147:BE149"/>
    <mergeCell ref="BI147:BI149"/>
    <mergeCell ref="BE141:BE143"/>
    <mergeCell ref="BI141:BI143"/>
    <mergeCell ref="AM143:AM144"/>
    <mergeCell ref="BA143:BA144"/>
    <mergeCell ref="BK141:BK149"/>
    <mergeCell ref="BL141:BL149"/>
    <mergeCell ref="AQ144:AQ146"/>
    <mergeCell ref="AU144:AU146"/>
    <mergeCell ref="BE144:BE146"/>
    <mergeCell ref="BI144:BI146"/>
    <mergeCell ref="AU186:AU188"/>
    <mergeCell ref="AW186:AW194"/>
    <mergeCell ref="AX186:AX194"/>
    <mergeCell ref="BB186:BB194"/>
    <mergeCell ref="BC186:BC194"/>
    <mergeCell ref="BE186:BE188"/>
    <mergeCell ref="AN177:AN185"/>
    <mergeCell ref="AO177:AO185"/>
    <mergeCell ref="AQ177:AQ179"/>
    <mergeCell ref="AU177:AU179"/>
    <mergeCell ref="AW177:AW185"/>
    <mergeCell ref="AX177:AX185"/>
    <mergeCell ref="BB177:BB185"/>
    <mergeCell ref="BC177:BC185"/>
    <mergeCell ref="BE177:BE179"/>
    <mergeCell ref="BB139:BB140"/>
    <mergeCell ref="BC139:BC140"/>
    <mergeCell ref="BD139:BD140"/>
    <mergeCell ref="BE139:BE140"/>
    <mergeCell ref="AN150:AN158"/>
    <mergeCell ref="AO150:AO158"/>
    <mergeCell ref="AQ150:AQ152"/>
    <mergeCell ref="AU150:AU152"/>
    <mergeCell ref="AW150:AW158"/>
    <mergeCell ref="AX150:AX158"/>
    <mergeCell ref="BB150:BB158"/>
    <mergeCell ref="BC150:BC158"/>
    <mergeCell ref="BE150:BE152"/>
    <mergeCell ref="AU162:AU164"/>
    <mergeCell ref="BE162:BE164"/>
    <mergeCell ref="AQ180:AQ182"/>
    <mergeCell ref="AU180:AU182"/>
    <mergeCell ref="AX168:AX176"/>
    <mergeCell ref="BB168:BB176"/>
    <mergeCell ref="BC168:BC176"/>
    <mergeCell ref="BE168:BE170"/>
    <mergeCell ref="AN159:AN167"/>
    <mergeCell ref="AO159:AO167"/>
    <mergeCell ref="AQ159:AQ161"/>
    <mergeCell ref="AU159:AU161"/>
    <mergeCell ref="AW159:AW167"/>
    <mergeCell ref="AX159:AX167"/>
    <mergeCell ref="BB159:BB167"/>
    <mergeCell ref="BC159:BC167"/>
    <mergeCell ref="BE159:BE161"/>
    <mergeCell ref="BK150:BK158"/>
    <mergeCell ref="BL150:BL158"/>
    <mergeCell ref="AQ156:AQ158"/>
    <mergeCell ref="AU156:AU158"/>
    <mergeCell ref="BE156:BE158"/>
    <mergeCell ref="BI156:BI158"/>
    <mergeCell ref="BI159:BI161"/>
    <mergeCell ref="BK159:BK167"/>
    <mergeCell ref="BL159:BL167"/>
    <mergeCell ref="BI150:BI152"/>
    <mergeCell ref="BK168:BK176"/>
    <mergeCell ref="BL168:BL176"/>
    <mergeCell ref="BI162:BI164"/>
    <mergeCell ref="AB172:AD172"/>
    <mergeCell ref="U173:X173"/>
    <mergeCell ref="L174:L176"/>
    <mergeCell ref="P174:P176"/>
    <mergeCell ref="T174:T176"/>
    <mergeCell ref="U174:X175"/>
    <mergeCell ref="P177:P179"/>
    <mergeCell ref="T177:T179"/>
    <mergeCell ref="U177:X178"/>
    <mergeCell ref="U142:X142"/>
    <mergeCell ref="Z142:AA142"/>
    <mergeCell ref="AB142:AD142"/>
    <mergeCell ref="L144:L146"/>
    <mergeCell ref="P144:P146"/>
    <mergeCell ref="P147:P149"/>
    <mergeCell ref="C139:AG141"/>
    <mergeCell ref="C159:D161"/>
    <mergeCell ref="E159:H161"/>
    <mergeCell ref="I157:L158"/>
    <mergeCell ref="M157:P158"/>
    <mergeCell ref="Q157:T158"/>
    <mergeCell ref="U158:X158"/>
    <mergeCell ref="C142:D143"/>
    <mergeCell ref="E142:H143"/>
    <mergeCell ref="I142:L143"/>
    <mergeCell ref="M142:P143"/>
    <mergeCell ref="Q142:T143"/>
    <mergeCell ref="U143:X143"/>
    <mergeCell ref="T144:T146"/>
    <mergeCell ref="U144:X145"/>
    <mergeCell ref="T147:T149"/>
    <mergeCell ref="U147:X148"/>
    <mergeCell ref="B131:B136"/>
    <mergeCell ref="C131:D132"/>
    <mergeCell ref="E131:G132"/>
    <mergeCell ref="H131:K132"/>
    <mergeCell ref="C133:D134"/>
    <mergeCell ref="E133:G134"/>
    <mergeCell ref="H133:K134"/>
    <mergeCell ref="C135:D136"/>
    <mergeCell ref="E135:G136"/>
    <mergeCell ref="H135:K136"/>
    <mergeCell ref="D119:D120"/>
    <mergeCell ref="E119:T120"/>
    <mergeCell ref="C124:D124"/>
    <mergeCell ref="B125:B130"/>
    <mergeCell ref="C125:D126"/>
    <mergeCell ref="E125:G126"/>
    <mergeCell ref="H125:K126"/>
    <mergeCell ref="C127:D128"/>
    <mergeCell ref="E127:G128"/>
    <mergeCell ref="H127:K128"/>
    <mergeCell ref="C129:D130"/>
    <mergeCell ref="E129:G130"/>
    <mergeCell ref="H129:K130"/>
    <mergeCell ref="E124:K124"/>
    <mergeCell ref="C122:D123"/>
    <mergeCell ref="L125:P125"/>
    <mergeCell ref="Q125:U125"/>
    <mergeCell ref="L132:P132"/>
    <mergeCell ref="Q132:U132"/>
    <mergeCell ref="D54:D55"/>
    <mergeCell ref="E54:T55"/>
    <mergeCell ref="D56:D57"/>
    <mergeCell ref="E56:T57"/>
    <mergeCell ref="B62:B67"/>
    <mergeCell ref="B68:B73"/>
    <mergeCell ref="C62:D63"/>
    <mergeCell ref="C64:D65"/>
    <mergeCell ref="C66:D67"/>
    <mergeCell ref="E62:G63"/>
    <mergeCell ref="H62:K63"/>
    <mergeCell ref="E64:G65"/>
    <mergeCell ref="H64:K65"/>
    <mergeCell ref="H66:K67"/>
    <mergeCell ref="E66:G67"/>
    <mergeCell ref="C68:D69"/>
    <mergeCell ref="E68:G69"/>
    <mergeCell ref="H68:K69"/>
    <mergeCell ref="C70:D71"/>
    <mergeCell ref="E70:G71"/>
    <mergeCell ref="H70:K71"/>
    <mergeCell ref="C72:D73"/>
    <mergeCell ref="E72:G73"/>
    <mergeCell ref="AQ125:AQ127"/>
    <mergeCell ref="AU125:AU127"/>
    <mergeCell ref="AN110:AN118"/>
    <mergeCell ref="AO110:AO118"/>
    <mergeCell ref="AQ110:AQ112"/>
    <mergeCell ref="AU110:AU112"/>
    <mergeCell ref="AW110:AW118"/>
    <mergeCell ref="AX110:AX118"/>
    <mergeCell ref="AQ113:AQ115"/>
    <mergeCell ref="E109:T110"/>
    <mergeCell ref="D111:D112"/>
    <mergeCell ref="E111:T112"/>
    <mergeCell ref="D113:D114"/>
    <mergeCell ref="E113:T114"/>
    <mergeCell ref="D115:D116"/>
    <mergeCell ref="E115:T116"/>
    <mergeCell ref="D117:D118"/>
    <mergeCell ref="E117:T118"/>
    <mergeCell ref="D109:D110"/>
    <mergeCell ref="AU102:AU104"/>
    <mergeCell ref="BE102:BE104"/>
    <mergeCell ref="BI102:BI104"/>
    <mergeCell ref="AM104:AM105"/>
    <mergeCell ref="BA104:BA105"/>
    <mergeCell ref="AQ105:AQ107"/>
    <mergeCell ref="AU105:AU107"/>
    <mergeCell ref="BE105:BE107"/>
    <mergeCell ref="BI105:BI107"/>
    <mergeCell ref="AU99:AU101"/>
    <mergeCell ref="AW99:AW107"/>
    <mergeCell ref="AX99:AX107"/>
    <mergeCell ref="AN128:AN136"/>
    <mergeCell ref="AO128:AO136"/>
    <mergeCell ref="AQ128:AQ130"/>
    <mergeCell ref="AU128:AU130"/>
    <mergeCell ref="AW128:AW136"/>
    <mergeCell ref="AX128:AX136"/>
    <mergeCell ref="AQ131:AQ133"/>
    <mergeCell ref="AU131:AU133"/>
    <mergeCell ref="AQ134:AQ136"/>
    <mergeCell ref="AU134:AU136"/>
    <mergeCell ref="AQ116:AQ118"/>
    <mergeCell ref="AU116:AU118"/>
    <mergeCell ref="AN119:AN127"/>
    <mergeCell ref="AO119:AO127"/>
    <mergeCell ref="AQ119:AQ121"/>
    <mergeCell ref="AU119:AU121"/>
    <mergeCell ref="AW119:AW127"/>
    <mergeCell ref="AX119:AX127"/>
    <mergeCell ref="AQ122:AQ124"/>
    <mergeCell ref="AU122:AU124"/>
    <mergeCell ref="AU113:AU115"/>
    <mergeCell ref="BK90:BK98"/>
    <mergeCell ref="BL90:BL98"/>
    <mergeCell ref="AM92:AM93"/>
    <mergeCell ref="BA92:BA93"/>
    <mergeCell ref="AQ93:AQ95"/>
    <mergeCell ref="AU93:AU95"/>
    <mergeCell ref="BE93:BE95"/>
    <mergeCell ref="BI93:BI95"/>
    <mergeCell ref="AM95:AM96"/>
    <mergeCell ref="BA95:BA96"/>
    <mergeCell ref="AQ96:AQ98"/>
    <mergeCell ref="AU96:AU98"/>
    <mergeCell ref="BE96:BE98"/>
    <mergeCell ref="BI96:BI98"/>
    <mergeCell ref="AN90:AN98"/>
    <mergeCell ref="AO90:AO98"/>
    <mergeCell ref="AQ90:AQ92"/>
    <mergeCell ref="AU90:AU92"/>
    <mergeCell ref="AW90:AW98"/>
    <mergeCell ref="AX90:AX98"/>
    <mergeCell ref="BB90:BB98"/>
    <mergeCell ref="BC90:BC98"/>
    <mergeCell ref="BE90:BE92"/>
    <mergeCell ref="BB99:BB107"/>
    <mergeCell ref="BC99:BC107"/>
    <mergeCell ref="BE99:BE101"/>
    <mergeCell ref="BI99:BI101"/>
    <mergeCell ref="BK99:BK107"/>
    <mergeCell ref="BL99:BL107"/>
    <mergeCell ref="AM101:AM102"/>
    <mergeCell ref="BA101:BA102"/>
    <mergeCell ref="BK81:BK89"/>
    <mergeCell ref="BL81:BL89"/>
    <mergeCell ref="AM83:AM84"/>
    <mergeCell ref="BA83:BA84"/>
    <mergeCell ref="AQ84:AQ86"/>
    <mergeCell ref="AU84:AU86"/>
    <mergeCell ref="BE84:BE86"/>
    <mergeCell ref="BI84:BI86"/>
    <mergeCell ref="AM86:AM87"/>
    <mergeCell ref="BA86:BA87"/>
    <mergeCell ref="AQ87:AQ89"/>
    <mergeCell ref="AU87:AU89"/>
    <mergeCell ref="BE87:BE89"/>
    <mergeCell ref="BI87:BI89"/>
    <mergeCell ref="AN81:AN89"/>
    <mergeCell ref="AO81:AO89"/>
    <mergeCell ref="AQ81:AQ83"/>
    <mergeCell ref="AU81:AU83"/>
    <mergeCell ref="AW81:AW89"/>
    <mergeCell ref="E46:T47"/>
    <mergeCell ref="E48:T49"/>
    <mergeCell ref="E50:T51"/>
    <mergeCell ref="E52:T53"/>
    <mergeCell ref="AN65:AN73"/>
    <mergeCell ref="AO65:AO73"/>
    <mergeCell ref="AQ65:AQ67"/>
    <mergeCell ref="AU65:AU67"/>
    <mergeCell ref="AW65:AW73"/>
    <mergeCell ref="AX65:AX73"/>
    <mergeCell ref="BJ79:BJ80"/>
    <mergeCell ref="BK79:BK80"/>
    <mergeCell ref="BL79:BL80"/>
    <mergeCell ref="AN79:AN80"/>
    <mergeCell ref="AO79:AO80"/>
    <mergeCell ref="AP79:AP80"/>
    <mergeCell ref="AQ79:AQ80"/>
    <mergeCell ref="AR79:AT80"/>
    <mergeCell ref="AU79:AU80"/>
    <mergeCell ref="AV79:AV80"/>
    <mergeCell ref="AW79:AW80"/>
    <mergeCell ref="AX79:AX80"/>
    <mergeCell ref="L82:L84"/>
    <mergeCell ref="Q80:T80"/>
    <mergeCell ref="V80:W80"/>
    <mergeCell ref="X80:Z80"/>
    <mergeCell ref="Q81:T81"/>
    <mergeCell ref="P82:P84"/>
    <mergeCell ref="Q82:T83"/>
    <mergeCell ref="V92:W92"/>
    <mergeCell ref="BB79:BB80"/>
    <mergeCell ref="BC79:BC80"/>
    <mergeCell ref="BD79:BD80"/>
    <mergeCell ref="BE79:BE80"/>
    <mergeCell ref="BF79:BH80"/>
    <mergeCell ref="BI79:BI80"/>
    <mergeCell ref="AX81:AX89"/>
    <mergeCell ref="BB81:BB89"/>
    <mergeCell ref="BC81:BC89"/>
    <mergeCell ref="BE81:BE83"/>
    <mergeCell ref="BI90:BI92"/>
    <mergeCell ref="BI81:BI83"/>
    <mergeCell ref="AQ68:AQ70"/>
    <mergeCell ref="AU68:AU70"/>
    <mergeCell ref="AQ71:AQ73"/>
    <mergeCell ref="AU71:AU73"/>
    <mergeCell ref="C61:D61"/>
    <mergeCell ref="BB36:BB44"/>
    <mergeCell ref="BC36:BC44"/>
    <mergeCell ref="BE36:BE38"/>
    <mergeCell ref="BI36:BI38"/>
    <mergeCell ref="BK36:BK44"/>
    <mergeCell ref="BL36:BL44"/>
    <mergeCell ref="BA38:BA39"/>
    <mergeCell ref="BE39:BE41"/>
    <mergeCell ref="BI39:BI41"/>
    <mergeCell ref="BA41:BA42"/>
    <mergeCell ref="BE42:BE44"/>
    <mergeCell ref="BI42:BI44"/>
    <mergeCell ref="AU36:AU38"/>
    <mergeCell ref="AW36:AW44"/>
    <mergeCell ref="AX36:AX44"/>
    <mergeCell ref="AM38:AM39"/>
    <mergeCell ref="AQ39:AQ41"/>
    <mergeCell ref="AU39:AU41"/>
    <mergeCell ref="AM41:AM42"/>
    <mergeCell ref="AQ42:AQ44"/>
    <mergeCell ref="AU42:AU44"/>
    <mergeCell ref="L63:P63"/>
    <mergeCell ref="Q63:U63"/>
    <mergeCell ref="V63:Z63"/>
    <mergeCell ref="L64:P64"/>
    <mergeCell ref="Q64:U64"/>
    <mergeCell ref="V64:Z64"/>
    <mergeCell ref="BB27:BB35"/>
    <mergeCell ref="BC27:BC35"/>
    <mergeCell ref="BE27:BE29"/>
    <mergeCell ref="BI27:BI29"/>
    <mergeCell ref="BK27:BK35"/>
    <mergeCell ref="BL27:BL35"/>
    <mergeCell ref="BA29:BA30"/>
    <mergeCell ref="BE30:BE32"/>
    <mergeCell ref="BI30:BI32"/>
    <mergeCell ref="BA32:BA33"/>
    <mergeCell ref="BE33:BE35"/>
    <mergeCell ref="BI33:BI35"/>
    <mergeCell ref="BB18:BB26"/>
    <mergeCell ref="BC18:BC26"/>
    <mergeCell ref="BE18:BE20"/>
    <mergeCell ref="BI18:BI20"/>
    <mergeCell ref="BK18:BK26"/>
    <mergeCell ref="BL18:BL26"/>
    <mergeCell ref="BA20:BA21"/>
    <mergeCell ref="BE21:BE23"/>
    <mergeCell ref="BI21:BI23"/>
    <mergeCell ref="BA23:BA24"/>
    <mergeCell ref="BE24:BE26"/>
    <mergeCell ref="BI24:BI26"/>
    <mergeCell ref="BB16:BB17"/>
    <mergeCell ref="BC16:BC17"/>
    <mergeCell ref="BD16:BD17"/>
    <mergeCell ref="BE16:BE17"/>
    <mergeCell ref="BF16:BH17"/>
    <mergeCell ref="BI16:BI17"/>
    <mergeCell ref="BJ16:BJ17"/>
    <mergeCell ref="BK16:BK17"/>
    <mergeCell ref="BL16:BL17"/>
    <mergeCell ref="AN56:AN64"/>
    <mergeCell ref="AO56:AO64"/>
    <mergeCell ref="AQ56:AQ58"/>
    <mergeCell ref="AU56:AU58"/>
    <mergeCell ref="AW56:AW64"/>
    <mergeCell ref="AX56:AX64"/>
    <mergeCell ref="AQ59:AQ61"/>
    <mergeCell ref="AU59:AU61"/>
    <mergeCell ref="AQ62:AQ64"/>
    <mergeCell ref="AU62:AU64"/>
    <mergeCell ref="AN47:AN55"/>
    <mergeCell ref="AO47:AO55"/>
    <mergeCell ref="AQ47:AQ49"/>
    <mergeCell ref="AU47:AU49"/>
    <mergeCell ref="AW47:AW55"/>
    <mergeCell ref="AX47:AX55"/>
    <mergeCell ref="AQ50:AQ52"/>
    <mergeCell ref="AU50:AU52"/>
    <mergeCell ref="AQ53:AQ55"/>
    <mergeCell ref="AU53:AU55"/>
    <mergeCell ref="AN36:AN44"/>
    <mergeCell ref="AO36:AO44"/>
    <mergeCell ref="AQ36:AQ38"/>
    <mergeCell ref="C14:D16"/>
    <mergeCell ref="C17:D18"/>
    <mergeCell ref="E17:H18"/>
    <mergeCell ref="I17:L18"/>
    <mergeCell ref="M17:P18"/>
    <mergeCell ref="C29:D30"/>
    <mergeCell ref="AN16:AN17"/>
    <mergeCell ref="AO16:AO17"/>
    <mergeCell ref="AP16:AP17"/>
    <mergeCell ref="AQ16:AQ17"/>
    <mergeCell ref="AR16:AT17"/>
    <mergeCell ref="AU16:AU17"/>
    <mergeCell ref="AV16:AV17"/>
    <mergeCell ref="AW16:AW17"/>
    <mergeCell ref="AM23:AM24"/>
    <mergeCell ref="AM20:AM21"/>
    <mergeCell ref="AN18:AN26"/>
    <mergeCell ref="AO18:AO26"/>
    <mergeCell ref="AW18:AW26"/>
    <mergeCell ref="C19:D21"/>
    <mergeCell ref="E19:H21"/>
    <mergeCell ref="X17:Z17"/>
    <mergeCell ref="AQ18:AQ20"/>
    <mergeCell ref="AQ21:AQ23"/>
    <mergeCell ref="AQ24:AQ26"/>
    <mergeCell ref="AU18:AU20"/>
    <mergeCell ref="AU21:AU23"/>
    <mergeCell ref="I14:AC15"/>
    <mergeCell ref="Q17:T17"/>
    <mergeCell ref="V17:W17"/>
    <mergeCell ref="Q18:T18"/>
    <mergeCell ref="C25:D27"/>
    <mergeCell ref="H25:H27"/>
    <mergeCell ref="L25:L27"/>
    <mergeCell ref="M25:P27"/>
    <mergeCell ref="C37:D39"/>
    <mergeCell ref="H34:H36"/>
    <mergeCell ref="I34:L36"/>
    <mergeCell ref="Q22:T23"/>
    <mergeCell ref="P34:P36"/>
    <mergeCell ref="C22:D24"/>
    <mergeCell ref="H22:H24"/>
    <mergeCell ref="I22:L24"/>
    <mergeCell ref="C34:D36"/>
    <mergeCell ref="P22:P24"/>
    <mergeCell ref="E31:H33"/>
    <mergeCell ref="H37:H39"/>
    <mergeCell ref="L37:L39"/>
    <mergeCell ref="M37:P39"/>
    <mergeCell ref="Q25:T26"/>
    <mergeCell ref="C77:D79"/>
    <mergeCell ref="C80:D81"/>
    <mergeCell ref="E80:H81"/>
    <mergeCell ref="I80:L81"/>
    <mergeCell ref="M80:P81"/>
    <mergeCell ref="E94:H96"/>
    <mergeCell ref="C82:D84"/>
    <mergeCell ref="E82:H84"/>
    <mergeCell ref="C94:D96"/>
    <mergeCell ref="L94:L96"/>
    <mergeCell ref="P85:P87"/>
    <mergeCell ref="Q85:T86"/>
    <mergeCell ref="Q88:T89"/>
    <mergeCell ref="Q92:T92"/>
    <mergeCell ref="C31:D33"/>
    <mergeCell ref="P19:P21"/>
    <mergeCell ref="E29:H30"/>
    <mergeCell ref="I29:L30"/>
    <mergeCell ref="M29:P30"/>
    <mergeCell ref="Q93:T93"/>
    <mergeCell ref="P94:P96"/>
    <mergeCell ref="Q94:T95"/>
    <mergeCell ref="I77:AC78"/>
    <mergeCell ref="H72:K73"/>
    <mergeCell ref="D46:D47"/>
    <mergeCell ref="D48:D49"/>
    <mergeCell ref="D50:D51"/>
    <mergeCell ref="D52:D53"/>
    <mergeCell ref="C59:D60"/>
    <mergeCell ref="L62:P62"/>
    <mergeCell ref="Q62:U62"/>
    <mergeCell ref="V62:Z62"/>
    <mergeCell ref="C85:D87"/>
    <mergeCell ref="H85:H87"/>
    <mergeCell ref="I85:L87"/>
    <mergeCell ref="C97:D99"/>
    <mergeCell ref="C88:D90"/>
    <mergeCell ref="H88:H90"/>
    <mergeCell ref="L88:L90"/>
    <mergeCell ref="M88:P90"/>
    <mergeCell ref="C100:D102"/>
    <mergeCell ref="H100:H102"/>
    <mergeCell ref="L100:L102"/>
    <mergeCell ref="M100:P102"/>
    <mergeCell ref="AN99:AN107"/>
    <mergeCell ref="AO99:AO107"/>
    <mergeCell ref="AQ99:AQ101"/>
    <mergeCell ref="C92:D93"/>
    <mergeCell ref="E92:H93"/>
    <mergeCell ref="I92:L93"/>
    <mergeCell ref="M92:P93"/>
    <mergeCell ref="X92:Z92"/>
    <mergeCell ref="P97:P99"/>
    <mergeCell ref="Q97:T98"/>
    <mergeCell ref="Q100:T101"/>
    <mergeCell ref="AQ102:AQ104"/>
    <mergeCell ref="AB157:AD157"/>
    <mergeCell ref="C147:D149"/>
    <mergeCell ref="H147:H149"/>
    <mergeCell ref="I147:L149"/>
    <mergeCell ref="C144:D146"/>
    <mergeCell ref="E144:H146"/>
    <mergeCell ref="C153:D155"/>
    <mergeCell ref="H153:H155"/>
    <mergeCell ref="L153:L155"/>
    <mergeCell ref="Q153:T155"/>
    <mergeCell ref="C150:D152"/>
    <mergeCell ref="H150:H152"/>
    <mergeCell ref="L150:L152"/>
    <mergeCell ref="M150:P152"/>
    <mergeCell ref="C157:D158"/>
    <mergeCell ref="E157:H158"/>
    <mergeCell ref="H97:H99"/>
    <mergeCell ref="I97:L99"/>
    <mergeCell ref="C165:D167"/>
    <mergeCell ref="H165:H167"/>
    <mergeCell ref="L165:L167"/>
    <mergeCell ref="M165:P167"/>
    <mergeCell ref="C162:D164"/>
    <mergeCell ref="H162:H164"/>
    <mergeCell ref="I162:L164"/>
    <mergeCell ref="P162:P164"/>
    <mergeCell ref="T162:T164"/>
    <mergeCell ref="U162:X163"/>
    <mergeCell ref="T165:T167"/>
    <mergeCell ref="U165:X166"/>
    <mergeCell ref="C172:D173"/>
    <mergeCell ref="E172:H173"/>
    <mergeCell ref="I172:L173"/>
    <mergeCell ref="M172:P173"/>
    <mergeCell ref="Q172:T173"/>
    <mergeCell ref="C168:D170"/>
    <mergeCell ref="H168:H170"/>
    <mergeCell ref="L168:L170"/>
    <mergeCell ref="Q168:T170"/>
    <mergeCell ref="P168:P170"/>
    <mergeCell ref="U168:X169"/>
    <mergeCell ref="U172:X172"/>
    <mergeCell ref="C177:D179"/>
    <mergeCell ref="H177:H179"/>
    <mergeCell ref="I177:L179"/>
    <mergeCell ref="C174:D176"/>
    <mergeCell ref="E174:H176"/>
    <mergeCell ref="Q183:T185"/>
    <mergeCell ref="C180:D182"/>
    <mergeCell ref="H180:H182"/>
    <mergeCell ref="L180:L182"/>
    <mergeCell ref="M180:P182"/>
    <mergeCell ref="T180:T182"/>
    <mergeCell ref="U180:X181"/>
    <mergeCell ref="P183:P185"/>
    <mergeCell ref="U183:X184"/>
    <mergeCell ref="C183:D185"/>
    <mergeCell ref="H183:H185"/>
    <mergeCell ref="L183:L185"/>
    <mergeCell ref="C203:D204"/>
    <mergeCell ref="E203:G204"/>
    <mergeCell ref="H203:K204"/>
    <mergeCell ref="B193:B200"/>
    <mergeCell ref="B201:B208"/>
    <mergeCell ref="C205:D206"/>
    <mergeCell ref="E205:G206"/>
    <mergeCell ref="H205:K206"/>
    <mergeCell ref="C207:D208"/>
    <mergeCell ref="E207:G208"/>
    <mergeCell ref="H207:K208"/>
    <mergeCell ref="B209:B216"/>
    <mergeCell ref="C209:D210"/>
    <mergeCell ref="E209:G210"/>
    <mergeCell ref="AN218:AN226"/>
    <mergeCell ref="AO218:AO226"/>
    <mergeCell ref="AQ218:AQ220"/>
    <mergeCell ref="AO186:AO194"/>
    <mergeCell ref="AQ186:AQ188"/>
    <mergeCell ref="H201:K202"/>
    <mergeCell ref="C190:D191"/>
    <mergeCell ref="H209:K210"/>
    <mergeCell ref="C211:D212"/>
    <mergeCell ref="E211:G212"/>
    <mergeCell ref="H211:K212"/>
    <mergeCell ref="C213:D214"/>
    <mergeCell ref="E213:G214"/>
    <mergeCell ref="H213:K214"/>
    <mergeCell ref="C215:D216"/>
    <mergeCell ref="E215:G216"/>
    <mergeCell ref="H215:K216"/>
    <mergeCell ref="L195:P195"/>
    <mergeCell ref="C232:D233"/>
    <mergeCell ref="C234:D236"/>
    <mergeCell ref="E234:H236"/>
    <mergeCell ref="C229:AG231"/>
    <mergeCell ref="Y232:AB232"/>
    <mergeCell ref="AD232:AE232"/>
    <mergeCell ref="AF232:AH232"/>
    <mergeCell ref="Y252:AB252"/>
    <mergeCell ref="AD252:AE252"/>
    <mergeCell ref="C240:D242"/>
    <mergeCell ref="H240:H242"/>
    <mergeCell ref="L240:L242"/>
    <mergeCell ref="M240:P242"/>
    <mergeCell ref="C237:D239"/>
    <mergeCell ref="H237:H239"/>
    <mergeCell ref="I237:L239"/>
    <mergeCell ref="P237:P239"/>
    <mergeCell ref="T237:T239"/>
    <mergeCell ref="X237:X239"/>
    <mergeCell ref="C246:D248"/>
    <mergeCell ref="H246:H248"/>
    <mergeCell ref="L246:L248"/>
    <mergeCell ref="P246:P248"/>
    <mergeCell ref="T246:T248"/>
    <mergeCell ref="U246:X248"/>
    <mergeCell ref="C243:D245"/>
    <mergeCell ref="H243:H245"/>
    <mergeCell ref="L243:L245"/>
    <mergeCell ref="P243:P245"/>
    <mergeCell ref="Q243:T245"/>
    <mergeCell ref="AF252:AH252"/>
    <mergeCell ref="Y234:AB235"/>
    <mergeCell ref="C286:D287"/>
    <mergeCell ref="L19:L21"/>
    <mergeCell ref="Q37:T38"/>
    <mergeCell ref="Q30:T30"/>
    <mergeCell ref="L31:L33"/>
    <mergeCell ref="P31:P33"/>
    <mergeCell ref="Q31:T32"/>
    <mergeCell ref="Q29:T29"/>
    <mergeCell ref="V29:W29"/>
    <mergeCell ref="X29:Z29"/>
    <mergeCell ref="Q19:T20"/>
    <mergeCell ref="Q34:T35"/>
    <mergeCell ref="Y253:AB253"/>
    <mergeCell ref="P254:P256"/>
    <mergeCell ref="T254:T256"/>
    <mergeCell ref="X254:X256"/>
    <mergeCell ref="Y254:AB255"/>
    <mergeCell ref="P257:P259"/>
    <mergeCell ref="C254:D256"/>
    <mergeCell ref="E254:H256"/>
    <mergeCell ref="C252:D253"/>
    <mergeCell ref="E252:H253"/>
    <mergeCell ref="I252:L253"/>
    <mergeCell ref="M252:P253"/>
    <mergeCell ref="Q252:T253"/>
    <mergeCell ref="U252:X253"/>
    <mergeCell ref="C260:D262"/>
    <mergeCell ref="H260:H262"/>
    <mergeCell ref="L260:L262"/>
    <mergeCell ref="M260:P262"/>
    <mergeCell ref="C257:D259"/>
    <mergeCell ref="H257:H259"/>
    <mergeCell ref="AX18:AX26"/>
    <mergeCell ref="AU24:AU26"/>
    <mergeCell ref="AN27:AN35"/>
    <mergeCell ref="AO27:AO35"/>
    <mergeCell ref="AQ27:AQ29"/>
    <mergeCell ref="AU27:AU29"/>
    <mergeCell ref="AW27:AW35"/>
    <mergeCell ref="AX27:AX35"/>
    <mergeCell ref="AM29:AM30"/>
    <mergeCell ref="AQ30:AQ32"/>
    <mergeCell ref="AU30:AU32"/>
    <mergeCell ref="AM32:AM33"/>
    <mergeCell ref="AQ33:AQ35"/>
    <mergeCell ref="AU33:AU35"/>
    <mergeCell ref="AX16:AX17"/>
    <mergeCell ref="C266:D268"/>
    <mergeCell ref="H266:H268"/>
    <mergeCell ref="L266:L268"/>
    <mergeCell ref="P266:P268"/>
    <mergeCell ref="T266:T268"/>
    <mergeCell ref="U266:X268"/>
    <mergeCell ref="C263:D265"/>
    <mergeCell ref="H263:H265"/>
    <mergeCell ref="L263:L265"/>
    <mergeCell ref="P263:P265"/>
    <mergeCell ref="Q263:T265"/>
    <mergeCell ref="I257:L259"/>
    <mergeCell ref="T257:T259"/>
    <mergeCell ref="X257:X259"/>
    <mergeCell ref="Y257:AB258"/>
    <mergeCell ref="T260:T262"/>
    <mergeCell ref="X260:X262"/>
    <mergeCell ref="L65:P65"/>
    <mergeCell ref="Q65:U65"/>
    <mergeCell ref="V65:Z65"/>
    <mergeCell ref="L66:P66"/>
    <mergeCell ref="L67:P67"/>
    <mergeCell ref="Q66:U66"/>
    <mergeCell ref="Q67:U67"/>
    <mergeCell ref="V66:Z66"/>
    <mergeCell ref="V67:Z67"/>
    <mergeCell ref="L68:P68"/>
    <mergeCell ref="L69:P69"/>
    <mergeCell ref="L70:P70"/>
    <mergeCell ref="L71:P71"/>
    <mergeCell ref="L72:P72"/>
    <mergeCell ref="L73:P73"/>
    <mergeCell ref="Q68:U68"/>
    <mergeCell ref="Q69:U69"/>
    <mergeCell ref="Q70:U70"/>
    <mergeCell ref="Q71:U71"/>
    <mergeCell ref="Q72:U72"/>
    <mergeCell ref="Q73:U73"/>
    <mergeCell ref="V68:Z68"/>
    <mergeCell ref="V69:Z69"/>
    <mergeCell ref="V70:Z70"/>
    <mergeCell ref="V71:Z71"/>
    <mergeCell ref="V72:Z72"/>
    <mergeCell ref="V73:Z73"/>
    <mergeCell ref="V125:Z125"/>
    <mergeCell ref="L126:P126"/>
    <mergeCell ref="Q126:U126"/>
    <mergeCell ref="V126:Z126"/>
    <mergeCell ref="L127:P127"/>
    <mergeCell ref="Q127:U127"/>
    <mergeCell ref="V127:Z127"/>
    <mergeCell ref="L128:P128"/>
    <mergeCell ref="Q128:U128"/>
    <mergeCell ref="V128:Z128"/>
    <mergeCell ref="L129:P129"/>
    <mergeCell ref="Q129:U129"/>
    <mergeCell ref="V129:Z129"/>
    <mergeCell ref="L130:P130"/>
    <mergeCell ref="Q130:U130"/>
    <mergeCell ref="V130:Z130"/>
    <mergeCell ref="L131:P131"/>
    <mergeCell ref="Q131:U131"/>
    <mergeCell ref="V131:Z131"/>
    <mergeCell ref="V132:Z132"/>
    <mergeCell ref="L133:P133"/>
    <mergeCell ref="Q133:U133"/>
    <mergeCell ref="V133:Z133"/>
    <mergeCell ref="L134:P134"/>
    <mergeCell ref="Q134:U134"/>
    <mergeCell ref="V134:Z134"/>
    <mergeCell ref="L135:P135"/>
    <mergeCell ref="Q135:U135"/>
    <mergeCell ref="V135:Z135"/>
    <mergeCell ref="L136:P136"/>
    <mergeCell ref="Q136:U136"/>
    <mergeCell ref="V136:Z136"/>
    <mergeCell ref="L193:P193"/>
    <mergeCell ref="Q193:U193"/>
    <mergeCell ref="V193:Z193"/>
    <mergeCell ref="L194:P194"/>
    <mergeCell ref="Q194:U194"/>
    <mergeCell ref="V194:Z194"/>
    <mergeCell ref="Z172:AA172"/>
    <mergeCell ref="L159:L161"/>
    <mergeCell ref="P159:P161"/>
    <mergeCell ref="T159:T161"/>
    <mergeCell ref="U159:X160"/>
    <mergeCell ref="T150:T152"/>
    <mergeCell ref="U150:X151"/>
    <mergeCell ref="P153:P155"/>
    <mergeCell ref="U153:X154"/>
    <mergeCell ref="U157:X157"/>
    <mergeCell ref="Z157:AA157"/>
    <mergeCell ref="Q195:U195"/>
    <mergeCell ref="V195:Z195"/>
    <mergeCell ref="L196:P196"/>
    <mergeCell ref="Q196:U196"/>
    <mergeCell ref="V196:Z196"/>
    <mergeCell ref="L197:P197"/>
    <mergeCell ref="Q197:U197"/>
    <mergeCell ref="V197:Z197"/>
    <mergeCell ref="L198:P198"/>
    <mergeCell ref="Q198:U198"/>
    <mergeCell ref="V198:Z198"/>
    <mergeCell ref="L199:P199"/>
    <mergeCell ref="Q199:U199"/>
    <mergeCell ref="V199:Z199"/>
    <mergeCell ref="L200:P200"/>
    <mergeCell ref="Q200:U200"/>
    <mergeCell ref="V200:Z200"/>
    <mergeCell ref="V202:Z202"/>
    <mergeCell ref="L203:P203"/>
    <mergeCell ref="Q203:U203"/>
    <mergeCell ref="V203:Z203"/>
    <mergeCell ref="L204:P204"/>
    <mergeCell ref="Q204:U204"/>
    <mergeCell ref="V204:Z204"/>
    <mergeCell ref="L205:P205"/>
    <mergeCell ref="Q205:U205"/>
    <mergeCell ref="V205:Z205"/>
    <mergeCell ref="L206:P206"/>
    <mergeCell ref="Q206:U206"/>
    <mergeCell ref="V206:Z206"/>
    <mergeCell ref="L207:P207"/>
    <mergeCell ref="Q207:U207"/>
    <mergeCell ref="V207:Z207"/>
    <mergeCell ref="L208:P208"/>
    <mergeCell ref="Q208:U208"/>
    <mergeCell ref="V208:Z208"/>
    <mergeCell ref="L281:P281"/>
    <mergeCell ref="Q281:U281"/>
    <mergeCell ref="V281:Z281"/>
    <mergeCell ref="L209:P209"/>
    <mergeCell ref="Q209:U209"/>
    <mergeCell ref="V209:Z209"/>
    <mergeCell ref="L210:P210"/>
    <mergeCell ref="Q210:U210"/>
    <mergeCell ref="V210:Z210"/>
    <mergeCell ref="L211:P211"/>
    <mergeCell ref="Q211:U211"/>
    <mergeCell ref="V211:Z211"/>
    <mergeCell ref="L212:P212"/>
    <mergeCell ref="Q212:U212"/>
    <mergeCell ref="V212:Z212"/>
    <mergeCell ref="L213:P213"/>
    <mergeCell ref="Q213:U213"/>
    <mergeCell ref="V213:Z213"/>
    <mergeCell ref="L214:P214"/>
    <mergeCell ref="Q214:U214"/>
    <mergeCell ref="V214:Z214"/>
    <mergeCell ref="Y260:AB261"/>
    <mergeCell ref="M232:P233"/>
    <mergeCell ref="Q232:T233"/>
    <mergeCell ref="Q292:U292"/>
    <mergeCell ref="V292:Z292"/>
    <mergeCell ref="L293:P293"/>
    <mergeCell ref="Q293:U293"/>
    <mergeCell ref="V293:Z293"/>
    <mergeCell ref="L282:P282"/>
    <mergeCell ref="Q282:U282"/>
    <mergeCell ref="V282:Z282"/>
    <mergeCell ref="L283:P283"/>
    <mergeCell ref="Q283:U283"/>
    <mergeCell ref="V283:Z283"/>
    <mergeCell ref="L284:P284"/>
    <mergeCell ref="Q284:U284"/>
    <mergeCell ref="V284:Z284"/>
    <mergeCell ref="L285:P285"/>
    <mergeCell ref="Q285:U285"/>
    <mergeCell ref="V285:Z285"/>
    <mergeCell ref="L286:P286"/>
    <mergeCell ref="Q286:U286"/>
    <mergeCell ref="V286:Z286"/>
    <mergeCell ref="L287:P287"/>
    <mergeCell ref="Q287:U287"/>
    <mergeCell ref="V287:Z287"/>
    <mergeCell ref="AA294:AD294"/>
    <mergeCell ref="I42:O42"/>
    <mergeCell ref="X42:AD42"/>
    <mergeCell ref="I43:O43"/>
    <mergeCell ref="I44:O44"/>
    <mergeCell ref="X43:AD43"/>
    <mergeCell ref="X44:AD44"/>
    <mergeCell ref="L294:P294"/>
    <mergeCell ref="Q294:U294"/>
    <mergeCell ref="V294:Z294"/>
    <mergeCell ref="L295:P295"/>
    <mergeCell ref="Q295:U295"/>
    <mergeCell ref="V295:Z295"/>
    <mergeCell ref="L296:P296"/>
    <mergeCell ref="Q296:U296"/>
    <mergeCell ref="V296:Z296"/>
    <mergeCell ref="L297:P297"/>
    <mergeCell ref="Q297:U297"/>
    <mergeCell ref="V297:Z297"/>
    <mergeCell ref="L288:P288"/>
    <mergeCell ref="Q288:U288"/>
    <mergeCell ref="V288:Z288"/>
    <mergeCell ref="L289:P289"/>
    <mergeCell ref="Q289:U289"/>
    <mergeCell ref="V289:Z289"/>
    <mergeCell ref="L290:P290"/>
    <mergeCell ref="Q290:U290"/>
    <mergeCell ref="V290:Z290"/>
    <mergeCell ref="L291:P291"/>
    <mergeCell ref="Q291:U291"/>
    <mergeCell ref="V291:Z291"/>
    <mergeCell ref="L292:P292"/>
    <mergeCell ref="I106:O106"/>
    <mergeCell ref="X106:AD106"/>
    <mergeCell ref="I107:O107"/>
    <mergeCell ref="X107:AD107"/>
    <mergeCell ref="AA281:AD281"/>
    <mergeCell ref="D4:J4"/>
    <mergeCell ref="D5:J5"/>
    <mergeCell ref="K5:T5"/>
    <mergeCell ref="U5:AD5"/>
    <mergeCell ref="AM5:AO5"/>
    <mergeCell ref="D8:J8"/>
    <mergeCell ref="K8:T8"/>
    <mergeCell ref="U8:AD8"/>
    <mergeCell ref="AE8:AL8"/>
    <mergeCell ref="D9:J9"/>
    <mergeCell ref="AA278:AD278"/>
    <mergeCell ref="AA284:AD284"/>
    <mergeCell ref="L215:P215"/>
    <mergeCell ref="Q215:U215"/>
    <mergeCell ref="V215:Z215"/>
    <mergeCell ref="L216:P216"/>
    <mergeCell ref="Q216:U216"/>
    <mergeCell ref="V216:Z216"/>
    <mergeCell ref="L278:P278"/>
    <mergeCell ref="Q278:U278"/>
    <mergeCell ref="V278:Z278"/>
    <mergeCell ref="L279:P279"/>
    <mergeCell ref="Q279:U279"/>
    <mergeCell ref="V279:Z279"/>
    <mergeCell ref="L280:P280"/>
    <mergeCell ref="Q280:U280"/>
    <mergeCell ref="V280:Z280"/>
    <mergeCell ref="AP5:AR5"/>
    <mergeCell ref="K4:T4"/>
    <mergeCell ref="U4:AD4"/>
    <mergeCell ref="AE4:AL4"/>
    <mergeCell ref="AM4:AO4"/>
    <mergeCell ref="AP4:AR4"/>
    <mergeCell ref="AE5:AL5"/>
    <mergeCell ref="D6:J6"/>
    <mergeCell ref="K6:T6"/>
    <mergeCell ref="U6:AD6"/>
    <mergeCell ref="AE6:AL6"/>
    <mergeCell ref="AM6:AO6"/>
    <mergeCell ref="AP6:AR6"/>
    <mergeCell ref="D7:J7"/>
    <mergeCell ref="K7:T7"/>
    <mergeCell ref="U7:AD7"/>
    <mergeCell ref="AE7:AL7"/>
    <mergeCell ref="B309:AJ310"/>
    <mergeCell ref="B311:AJ312"/>
    <mergeCell ref="B313:AJ314"/>
    <mergeCell ref="B315:AJ316"/>
    <mergeCell ref="B317:AJ318"/>
    <mergeCell ref="B319:AJ320"/>
    <mergeCell ref="C3:C4"/>
    <mergeCell ref="K9:T9"/>
    <mergeCell ref="U9:AD9"/>
    <mergeCell ref="AE9:AL9"/>
    <mergeCell ref="D10:J10"/>
    <mergeCell ref="K10:T10"/>
    <mergeCell ref="U10:AD10"/>
    <mergeCell ref="AE10:AL10"/>
    <mergeCell ref="AM10:AO10"/>
    <mergeCell ref="D11:J11"/>
    <mergeCell ref="K11:T11"/>
    <mergeCell ref="U11:AD11"/>
    <mergeCell ref="AE11:AL11"/>
    <mergeCell ref="AM11:AO11"/>
    <mergeCell ref="B301:AJ302"/>
    <mergeCell ref="B303:AJ304"/>
    <mergeCell ref="B305:AJ306"/>
    <mergeCell ref="B307:AJ308"/>
    <mergeCell ref="AI47:AM55"/>
    <mergeCell ref="AI56:AM64"/>
    <mergeCell ref="AI65:AM73"/>
    <mergeCell ref="AI110:AM118"/>
    <mergeCell ref="AI119:AM127"/>
    <mergeCell ref="AI128:AM136"/>
    <mergeCell ref="I105:O105"/>
    <mergeCell ref="X105:AD105"/>
  </mergeCells>
  <phoneticPr fontId="3"/>
  <printOptions horizontalCentered="1" verticalCentered="1"/>
  <pageMargins left="0" right="0" top="0" bottom="0" header="0.51181102362204722" footer="0.51181102362204722"/>
  <pageSetup paperSize="9" scale="64" fitToHeight="5" orientation="landscape" verticalDpi="300" r:id="rId1"/>
  <headerFooter alignWithMargins="0"/>
  <rowBreaks count="3" manualBreakCount="3">
    <brk id="75" max="63" man="1"/>
    <brk id="138" max="63" man="1"/>
    <brk id="227" max="6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</vt:lpstr>
      <vt:lpstr>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三島オープンバドミントン大会</dc:title>
  <dc:creator>高橋  良計</dc:creator>
  <cp:lastModifiedBy>Owner</cp:lastModifiedBy>
  <cp:lastPrinted>2023-05-04T07:56:45Z</cp:lastPrinted>
  <dcterms:created xsi:type="dcterms:W3CDTF">2003-02-27T14:44:25Z</dcterms:created>
  <dcterms:modified xsi:type="dcterms:W3CDTF">2023-05-04T08:00:28Z</dcterms:modified>
</cp:coreProperties>
</file>